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430"/>
  <workbookPr autoCompressPictures="0"/>
  <bookViews>
    <workbookView xWindow="0" yWindow="0" windowWidth="25600" windowHeight="16060" activeTab="2"/>
  </bookViews>
  <sheets>
    <sheet name="Suauge" sheetId="3" r:id="rId1"/>
    <sheet name="Jauniai" sheetId="5" r:id="rId2"/>
    <sheet name="Vaikai" sheetId="6" r:id="rId3"/>
    <sheet name="Kinkiniai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3" l="1"/>
  <c r="AA10" i="3"/>
  <c r="C10" i="3"/>
  <c r="G5" i="3"/>
  <c r="S5" i="3"/>
  <c r="AA5" i="3"/>
  <c r="AE5" i="3"/>
  <c r="AI5" i="3"/>
  <c r="C5" i="3"/>
  <c r="AX4" i="3"/>
  <c r="AZ4" i="3"/>
  <c r="BB4" i="3"/>
  <c r="BD4" i="3"/>
  <c r="BN4" i="3"/>
  <c r="BP4" i="3"/>
  <c r="BR4" i="3"/>
  <c r="BT4" i="3"/>
  <c r="BZ4" i="3"/>
  <c r="CB4" i="3"/>
  <c r="CD4" i="3"/>
  <c r="CF4" i="3"/>
  <c r="CH4" i="3"/>
  <c r="CJ4" i="3"/>
  <c r="CL4" i="3"/>
  <c r="CN4" i="3"/>
  <c r="CP4" i="3"/>
  <c r="CR4" i="3"/>
  <c r="CX4" i="3"/>
  <c r="CZ4" i="3"/>
  <c r="DB4" i="3"/>
  <c r="DD4" i="3"/>
  <c r="DF4" i="3"/>
  <c r="DH4" i="3"/>
  <c r="DJ4" i="3"/>
  <c r="DL4" i="3"/>
  <c r="DN4" i="3"/>
  <c r="DP4" i="3"/>
  <c r="DR4" i="3"/>
  <c r="DT4" i="3"/>
  <c r="DV4" i="3"/>
  <c r="DX4" i="3"/>
  <c r="DZ4" i="3"/>
  <c r="EB4" i="3"/>
  <c r="ED4" i="3"/>
  <c r="EF4" i="3"/>
  <c r="EH4" i="3"/>
  <c r="EJ4" i="3"/>
  <c r="EL4" i="3"/>
  <c r="EN4" i="3"/>
  <c r="EP4" i="3"/>
  <c r="ER4" i="3"/>
  <c r="C4" i="3"/>
  <c r="C23" i="6"/>
  <c r="C24" i="6"/>
  <c r="AA38" i="3"/>
  <c r="C38" i="3"/>
  <c r="K26" i="3"/>
  <c r="W24" i="3"/>
  <c r="AI14" i="3"/>
  <c r="AE14" i="3"/>
  <c r="C14" i="3"/>
  <c r="AA14" i="3"/>
  <c r="K39" i="5"/>
  <c r="C39" i="5"/>
  <c r="K32" i="5"/>
  <c r="K15" i="6"/>
  <c r="C15" i="6"/>
  <c r="W20" i="6"/>
  <c r="C20" i="6"/>
  <c r="AE19" i="6"/>
  <c r="C19" i="6"/>
  <c r="AE12" i="6"/>
  <c r="W12" i="6"/>
  <c r="C12" i="6"/>
  <c r="AI26" i="6"/>
  <c r="C26" i="6"/>
  <c r="AI25" i="6"/>
  <c r="C25" i="6"/>
  <c r="AI16" i="6"/>
  <c r="C16" i="6"/>
  <c r="AI14" i="6"/>
  <c r="C14" i="6"/>
  <c r="AA27" i="6"/>
  <c r="C27" i="6"/>
  <c r="AA22" i="6"/>
  <c r="C22" i="6"/>
  <c r="AA21" i="6"/>
  <c r="C21" i="6"/>
  <c r="O18" i="6"/>
  <c r="C18" i="6"/>
  <c r="AI7" i="6"/>
  <c r="AA7" i="6"/>
  <c r="C7" i="6"/>
  <c r="AI9" i="6"/>
  <c r="AA9" i="6"/>
  <c r="S9" i="6"/>
  <c r="K17" i="6"/>
  <c r="C17" i="6"/>
  <c r="AE13" i="6"/>
  <c r="AA13" i="6"/>
  <c r="AE10" i="6"/>
  <c r="W10" i="6"/>
  <c r="G10" i="6"/>
  <c r="AA8" i="6"/>
  <c r="S8" i="6"/>
  <c r="K8" i="6"/>
  <c r="G8" i="6"/>
  <c r="C8" i="6"/>
  <c r="AI11" i="6"/>
  <c r="S11" i="6"/>
  <c r="AE6" i="6"/>
  <c r="W6" i="6"/>
  <c r="O6" i="6"/>
  <c r="G6" i="6"/>
  <c r="AE5" i="6"/>
  <c r="W5" i="6"/>
  <c r="O5" i="6"/>
  <c r="G5" i="6"/>
  <c r="AE4" i="6"/>
  <c r="AA4" i="6"/>
  <c r="W4" i="6"/>
  <c r="S4" i="6"/>
  <c r="K4" i="6"/>
  <c r="G4" i="6"/>
  <c r="C4" i="6"/>
  <c r="AI36" i="5"/>
  <c r="AI31" i="5"/>
  <c r="AA31" i="5"/>
  <c r="C31" i="5"/>
  <c r="W38" i="5"/>
  <c r="C38" i="5"/>
  <c r="O37" i="5"/>
  <c r="C37" i="5"/>
  <c r="AI25" i="5"/>
  <c r="O25" i="5"/>
  <c r="C25" i="5"/>
  <c r="AA35" i="5"/>
  <c r="W34" i="5"/>
  <c r="O33" i="5"/>
  <c r="G33" i="5"/>
  <c r="AI23" i="5"/>
  <c r="AA23" i="5"/>
  <c r="G30" i="5"/>
  <c r="S29" i="5"/>
  <c r="K29" i="5"/>
  <c r="G29" i="5"/>
  <c r="W28" i="5"/>
  <c r="K27" i="5"/>
  <c r="K26" i="5"/>
  <c r="AA24" i="5"/>
  <c r="S24" i="5"/>
  <c r="S22" i="5"/>
  <c r="K22" i="5"/>
  <c r="AE21" i="5"/>
  <c r="W21" i="5"/>
  <c r="O21" i="5"/>
  <c r="K21" i="5"/>
  <c r="G21" i="5"/>
  <c r="AE20" i="5"/>
  <c r="K20" i="5"/>
  <c r="G20" i="5"/>
  <c r="AA19" i="5"/>
  <c r="G19" i="5"/>
  <c r="C19" i="5"/>
  <c r="W18" i="5"/>
  <c r="C18" i="5"/>
  <c r="AE17" i="5"/>
  <c r="W17" i="5"/>
  <c r="K17" i="5"/>
  <c r="AA16" i="5"/>
  <c r="G16" i="5"/>
  <c r="C16" i="5"/>
  <c r="AI15" i="5"/>
  <c r="AE15" i="5"/>
  <c r="W15" i="5"/>
  <c r="G15" i="5"/>
  <c r="O14" i="5"/>
  <c r="G14" i="5"/>
  <c r="AE13" i="5"/>
  <c r="AA13" i="5"/>
  <c r="O13" i="5"/>
  <c r="K13" i="5"/>
  <c r="G13" i="5"/>
  <c r="W12" i="5"/>
  <c r="K12" i="5"/>
  <c r="G12" i="5"/>
  <c r="AE11" i="5"/>
  <c r="W11" i="5"/>
  <c r="S11" i="5"/>
  <c r="G11" i="5"/>
  <c r="AA10" i="5"/>
  <c r="O10" i="5"/>
  <c r="AA9" i="5"/>
  <c r="O9" i="5"/>
  <c r="AE8" i="5"/>
  <c r="O8" i="5"/>
  <c r="G8" i="5"/>
  <c r="AE7" i="5"/>
  <c r="AA7" i="5"/>
  <c r="S7" i="5"/>
  <c r="K7" i="5"/>
  <c r="G7" i="5"/>
  <c r="AI5" i="5"/>
  <c r="AE5" i="5"/>
  <c r="W5" i="5"/>
  <c r="O5" i="5"/>
  <c r="G5" i="5"/>
  <c r="AE6" i="5"/>
  <c r="W6" i="5"/>
  <c r="O6" i="5"/>
  <c r="K6" i="5"/>
  <c r="BC4" i="5"/>
  <c r="AY4" i="5"/>
  <c r="AU4" i="5"/>
  <c r="AQ4" i="5"/>
  <c r="AM4" i="5"/>
  <c r="K4" i="5"/>
  <c r="AI30" i="3"/>
  <c r="AI21" i="3"/>
  <c r="AI20" i="3"/>
  <c r="AI35" i="3"/>
  <c r="AI37" i="3"/>
  <c r="AI16" i="3"/>
  <c r="AI17" i="3"/>
  <c r="AI12" i="3"/>
  <c r="AI11" i="3"/>
  <c r="AI10" i="3"/>
  <c r="C9" i="6"/>
  <c r="C13" i="6"/>
  <c r="C10" i="6"/>
  <c r="C6" i="6"/>
  <c r="C5" i="6"/>
  <c r="C11" i="6"/>
  <c r="C9" i="5"/>
  <c r="C7" i="5"/>
  <c r="C12" i="5"/>
  <c r="C17" i="5"/>
  <c r="C8" i="5"/>
  <c r="C14" i="5"/>
  <c r="C15" i="5"/>
  <c r="C11" i="5"/>
  <c r="C10" i="5"/>
  <c r="C20" i="5"/>
  <c r="C6" i="5"/>
  <c r="C4" i="5"/>
  <c r="C13" i="5"/>
  <c r="C5" i="5"/>
  <c r="AA30" i="3"/>
  <c r="C30" i="3"/>
  <c r="W36" i="3"/>
  <c r="C36" i="3"/>
  <c r="S34" i="3"/>
  <c r="S33" i="3"/>
  <c r="S32" i="3"/>
  <c r="AA31" i="3"/>
  <c r="AE29" i="3"/>
  <c r="S28" i="3"/>
  <c r="K28" i="3"/>
  <c r="AA17" i="3"/>
  <c r="W16" i="3"/>
  <c r="S27" i="3"/>
  <c r="W25" i="3"/>
  <c r="AA23" i="3"/>
  <c r="K22" i="3"/>
  <c r="AA19" i="3"/>
  <c r="S19" i="3"/>
  <c r="AE18" i="3"/>
  <c r="W18" i="3"/>
  <c r="O18" i="3"/>
  <c r="G18" i="3"/>
  <c r="W15" i="3"/>
  <c r="O15" i="3"/>
  <c r="K15" i="3"/>
  <c r="K13" i="3"/>
  <c r="C13" i="3"/>
  <c r="AE12" i="3"/>
  <c r="C12" i="3"/>
  <c r="W12" i="3"/>
  <c r="O12" i="3"/>
  <c r="G12" i="3"/>
  <c r="AE11" i="3"/>
  <c r="C11" i="3"/>
  <c r="AA11" i="3"/>
  <c r="S10" i="3"/>
  <c r="O9" i="3"/>
  <c r="K9" i="3"/>
  <c r="G9" i="3"/>
  <c r="AE8" i="3"/>
  <c r="O8" i="3"/>
  <c r="G8" i="3"/>
  <c r="AE7" i="3"/>
  <c r="W7" i="3"/>
  <c r="O7" i="3"/>
  <c r="K7" i="3"/>
  <c r="G7" i="3"/>
  <c r="AE6" i="3"/>
  <c r="W6" i="3"/>
  <c r="O6" i="3"/>
  <c r="G6" i="3"/>
  <c r="W5" i="3"/>
  <c r="C8" i="3"/>
  <c r="C9" i="3"/>
  <c r="C6" i="3"/>
  <c r="C7" i="3"/>
  <c r="O8" i="4"/>
  <c r="C8" i="4"/>
  <c r="O10" i="4"/>
  <c r="C10" i="4"/>
  <c r="O13" i="4"/>
  <c r="C13" i="4"/>
  <c r="O4" i="4"/>
  <c r="O5" i="4"/>
  <c r="K12" i="4"/>
  <c r="C12" i="4"/>
  <c r="K9" i="4"/>
  <c r="C9" i="4"/>
  <c r="K11" i="4"/>
  <c r="C11" i="4"/>
  <c r="K7" i="4"/>
  <c r="C7" i="4"/>
  <c r="O6" i="4"/>
  <c r="K6" i="4"/>
  <c r="K5" i="4"/>
  <c r="G4" i="4"/>
  <c r="C4" i="4"/>
  <c r="C5" i="4"/>
  <c r="C6" i="4"/>
</calcChain>
</file>

<file path=xl/sharedStrings.xml><?xml version="1.0" encoding="utf-8"?>
<sst xmlns="http://schemas.openxmlformats.org/spreadsheetml/2006/main" count="555" uniqueCount="237">
  <si>
    <t>Raitelis</t>
  </si>
  <si>
    <t>Aplenkta</t>
  </si>
  <si>
    <t>Balai</t>
  </si>
  <si>
    <t>Nojus Terebeiza</t>
  </si>
  <si>
    <t>Kajus Terebeiza</t>
  </si>
  <si>
    <t>Cristina Alosi</t>
  </si>
  <si>
    <t>Jūratė Repšienė</t>
  </si>
  <si>
    <t>Vilnė Dainauskienė</t>
  </si>
  <si>
    <t>Danguolė Lastauskaitė</t>
  </si>
  <si>
    <t>Ugnė Ubartaitė</t>
  </si>
  <si>
    <t>Kornelija Rubežiūtė</t>
  </si>
  <si>
    <t>Sofija Matulevičiūtė</t>
  </si>
  <si>
    <t>Neringa Kūlokaitė</t>
  </si>
  <si>
    <t>Jogailė Dulevičiūtė</t>
  </si>
  <si>
    <t>Emilija Japertaitė</t>
  </si>
  <si>
    <t>Agnė Salmanavičiūtė</t>
  </si>
  <si>
    <t>Rustė Mazrimaitė</t>
  </si>
  <si>
    <t>Eimilė Kačinskaitė</t>
  </si>
  <si>
    <t>Augustė Eidukaitytė</t>
  </si>
  <si>
    <t>Akvilė Bružaitė</t>
  </si>
  <si>
    <t>Mireta Petrauskaitė</t>
  </si>
  <si>
    <t>Vineta Žukaitė</t>
  </si>
  <si>
    <t>Emilija Murzaitė</t>
  </si>
  <si>
    <t>Lina Mazrimienė</t>
  </si>
  <si>
    <t>Ieva Masalskaitė</t>
  </si>
  <si>
    <t>Deimantė Varnelytė</t>
  </si>
  <si>
    <t>Gabija Mikavičiūtė</t>
  </si>
  <si>
    <t>Justina Palubinskaitė</t>
  </si>
  <si>
    <t>Ieva Mineikytė</t>
  </si>
  <si>
    <t>Eglė Liekytė</t>
  </si>
  <si>
    <t>Aiva Starasotnikovaitė</t>
  </si>
  <si>
    <t>Ugnė Murzaitė</t>
  </si>
  <si>
    <t>Gabrielė Liekytė</t>
  </si>
  <si>
    <t>Jogailė Develytė</t>
  </si>
  <si>
    <t>Ugnė Bertulytė</t>
  </si>
  <si>
    <t>Rima Pliopienė</t>
  </si>
  <si>
    <t>Ringailė Kalinauskaitė</t>
  </si>
  <si>
    <t>Sonata Lenkauskaitė</t>
  </si>
  <si>
    <t>Karolina Šimkutė</t>
  </si>
  <si>
    <t>Aleksandra Šedžiūtė</t>
  </si>
  <si>
    <t>Kamilė Molčanovaitė</t>
  </si>
  <si>
    <t>Ugnė Šveistytė</t>
  </si>
  <si>
    <t>Karolina Danilevičiūtė</t>
  </si>
  <si>
    <t>Justina Krevnevičienė</t>
  </si>
  <si>
    <t>Vilmantė Paulauskaitė</t>
  </si>
  <si>
    <t>Fausta Vainoriūtė</t>
  </si>
  <si>
    <t>Ugnė Zalieckienė</t>
  </si>
  <si>
    <t>Liepa Venclovaitė</t>
  </si>
  <si>
    <t>Saulė Biguzaitė</t>
  </si>
  <si>
    <t>Vija Klimaitė</t>
  </si>
  <si>
    <t>Neringa Laurinaitytė</t>
  </si>
  <si>
    <t>Beatričė Samavičiūtė</t>
  </si>
  <si>
    <t>Margarita Babič</t>
  </si>
  <si>
    <t>Marta Makselytė</t>
  </si>
  <si>
    <t>Gabrielė Mateikaitė</t>
  </si>
  <si>
    <t>Indrė Trabutienė</t>
  </si>
  <si>
    <t>Viktorija Švedavičienė</t>
  </si>
  <si>
    <t>Miglė Kežutytė</t>
  </si>
  <si>
    <t>Gintarė Kulikauskytė</t>
  </si>
  <si>
    <t>Eglė Rasimaitė</t>
  </si>
  <si>
    <t>Augūna Vilčinskaitė</t>
  </si>
  <si>
    <t>Gustė Kisieliūtė</t>
  </si>
  <si>
    <t>Jolanta Murzienė</t>
  </si>
  <si>
    <t>Judita Jankauskaitė</t>
  </si>
  <si>
    <t>Modesta Skudrytė</t>
  </si>
  <si>
    <t>Atlanta Tupikaitė</t>
  </si>
  <si>
    <t>Viltė Pikūnaitė</t>
  </si>
  <si>
    <t>Monika Mockutė</t>
  </si>
  <si>
    <t>Eglė Džiaukštaitė-Tamošaitė</t>
  </si>
  <si>
    <t>Dovilė Bagvilaitė</t>
  </si>
  <si>
    <t>Meda Kairiūkstytė</t>
  </si>
  <si>
    <t>Austėja Koncevičiūtė</t>
  </si>
  <si>
    <t>Eglė Motiejūnaitė</t>
  </si>
  <si>
    <t>Alina Šiuškienė</t>
  </si>
  <si>
    <t>Erika Arcimavičiūtė</t>
  </si>
  <si>
    <t>Agnė Žūkaitė</t>
  </si>
  <si>
    <t>Sonata Biciulevič</t>
  </si>
  <si>
    <t>Agilė Mažonaitė</t>
  </si>
  <si>
    <t>Lina Petrylienė</t>
  </si>
  <si>
    <t>Melita Lenčiauskaitė</t>
  </si>
  <si>
    <t>Agnė Kežutytė</t>
  </si>
  <si>
    <t>Benita Ribikauskaitė</t>
  </si>
  <si>
    <t>Indraja Skrickytė</t>
  </si>
  <si>
    <t>Jonas Spūdys</t>
  </si>
  <si>
    <t>Barbora Valančiūtė</t>
  </si>
  <si>
    <t>Emilija Jokšaitė</t>
  </si>
  <si>
    <t>Koef.</t>
  </si>
  <si>
    <t>Km</t>
  </si>
  <si>
    <t>Viso balų</t>
  </si>
  <si>
    <t>Nr.</t>
  </si>
  <si>
    <t>2020.08.22. Žemaitukų ištvermės ir važiavimo varžybos "Dzūkijos taurė", Lazdijų hipodromas</t>
  </si>
  <si>
    <t>2020.07.11. "Komaro taurė", Baisogala, Radviliškio raj.</t>
  </si>
  <si>
    <t>2020.09.26. Resp. žemaitukų ištvermės jojimo ir važiavimo varžybos "Jotvingių taurė", Žiegždrių k., Kauno raj.</t>
  </si>
  <si>
    <t>Vidas Kūlokas</t>
  </si>
  <si>
    <t>Saulius Sinkevičius</t>
  </si>
  <si>
    <t>Vitas Petrauskas</t>
  </si>
  <si>
    <t>Ramūnas Kliokys</t>
  </si>
  <si>
    <t>Justas Markevičius</t>
  </si>
  <si>
    <t>I.Gramackas, Ą.Saulius</t>
  </si>
  <si>
    <t>Robertas Spūdys</t>
  </si>
  <si>
    <t>Važnyčiotojas(-ai)</t>
  </si>
  <si>
    <t>Mindaugas Vievesis</t>
  </si>
  <si>
    <t>Romas Vizbara</t>
  </si>
  <si>
    <t>Vitas Mincevičius</t>
  </si>
  <si>
    <t>Nr.1*</t>
  </si>
  <si>
    <t>Nr. 2*</t>
  </si>
  <si>
    <t>Nr. 3*</t>
  </si>
  <si>
    <t>Nr. 4*</t>
  </si>
  <si>
    <t>Nr. 5*</t>
  </si>
  <si>
    <t>Nr. 6*</t>
  </si>
  <si>
    <t>Nr. 7*</t>
  </si>
  <si>
    <t>Nr. 9*</t>
  </si>
  <si>
    <t>Nr. 10*</t>
  </si>
  <si>
    <t>Nr. 11*</t>
  </si>
  <si>
    <t>Nr. 12*</t>
  </si>
  <si>
    <t>Nr. 13*</t>
  </si>
  <si>
    <t>1.*</t>
  </si>
  <si>
    <t>2.*</t>
  </si>
  <si>
    <t>3.*</t>
  </si>
  <si>
    <t>4.*</t>
  </si>
  <si>
    <t>5.*</t>
  </si>
  <si>
    <t>6.*</t>
  </si>
  <si>
    <t>7.*</t>
  </si>
  <si>
    <t>8.*</t>
  </si>
  <si>
    <t>9.*</t>
  </si>
  <si>
    <t>10.*</t>
  </si>
  <si>
    <t>11.*</t>
  </si>
  <si>
    <t>12.*</t>
  </si>
  <si>
    <t>13.*</t>
  </si>
  <si>
    <t>2020.06.20. "Kalvotosios Žemaitijos taurė", Kalnėnų k., Telšių raj. (nacionalinės)</t>
  </si>
  <si>
    <t>2020.07.11. "Komaro taurė", Baisogala, Radviliškio raj. (nacionalinės)</t>
  </si>
  <si>
    <t>2020.08.22. Žemaitukų ištvermės ir važiavimo varžybos "Dzūkijos taurė", Lazdijų hipodromas (nacionalinės)</t>
  </si>
  <si>
    <t>2020.09.12. "Kurtuvos taurė 2020", Kurtuvėnai (nacionalinės)</t>
  </si>
  <si>
    <t>2020.09.26. Respublikinės žemaitukų ištvermės jojimo ir važiavimo varžybos "Jotvingių taurė", Žiegždrių k., Kauno raj. (nacionalinės)</t>
  </si>
  <si>
    <t>2020.10.17. "Topolio taurė", Kalnėnai, Telšių raj. (nacionalinės)</t>
  </si>
  <si>
    <t>2020.11.14. "Naujadvario žirgų" taurė, Jovariškių k., Trakų raj. (nacionalinės)</t>
  </si>
  <si>
    <t>2020.08.01. Korvemaa Endurance Ride 2020 / EMV noored &amp; seeniorid, Korvemaa, Estija (nacionalinės)</t>
  </si>
  <si>
    <t>2020.08.15. JS Endurance Cup, Padise, Estija (nacionalinės)</t>
  </si>
  <si>
    <t>2020.09.13. VH Endurance Cup &amp; Harrastajate MV, Piirsalu, Estija (nacionalinės)</t>
  </si>
  <si>
    <t>2020.01.04. 160 km HH Sh Mohammed b Rashid Al Maktoum Endurance Cup, Dubajus, JAE (nacionalinės)</t>
  </si>
  <si>
    <t>2020.03.07. Dubai Crown Prince Endurance Cup - 119km, Dubajus, JAE (nacionalinės)</t>
  </si>
  <si>
    <t>2020.08.01. Atviras LT ištvermės jojimo čempionatas ir "Žemaitijos taurė", Vatušių k., Rietavo sav. (čempionatas ir nacionalinės)</t>
  </si>
  <si>
    <t>Irina Krupėnienė</t>
  </si>
  <si>
    <t>Aksinija Pazniak</t>
  </si>
  <si>
    <t>Ineta Gutauskienė</t>
  </si>
  <si>
    <t>Gabija Acutė</t>
  </si>
  <si>
    <t>Inesa Olubienė</t>
  </si>
  <si>
    <t>Ovidijus Palionis</t>
  </si>
  <si>
    <t>Zakhar Levandovskyi</t>
  </si>
  <si>
    <t>Rugilė Grybauskaitė</t>
  </si>
  <si>
    <t>Kornelija Židis</t>
  </si>
  <si>
    <t>Aušrinė Bulavaitė</t>
  </si>
  <si>
    <t>Gvineta Binkevičiūtė</t>
  </si>
  <si>
    <t xml:space="preserve"> Nr. 8*</t>
  </si>
  <si>
    <t>Aplen.</t>
  </si>
  <si>
    <t>sumos</t>
  </si>
  <si>
    <t xml:space="preserve"> -</t>
  </si>
  <si>
    <t>14.*</t>
  </si>
  <si>
    <t>15.*</t>
  </si>
  <si>
    <t>16.*</t>
  </si>
  <si>
    <t>17.*</t>
  </si>
  <si>
    <t>18.*</t>
  </si>
  <si>
    <t>19.*</t>
  </si>
  <si>
    <t>20.*</t>
  </si>
  <si>
    <t>21.*</t>
  </si>
  <si>
    <t>22.*</t>
  </si>
  <si>
    <t>23.*</t>
  </si>
  <si>
    <t>24.*</t>
  </si>
  <si>
    <t>25.*</t>
  </si>
  <si>
    <t>26.*</t>
  </si>
  <si>
    <t>27.*</t>
  </si>
  <si>
    <t>28.*</t>
  </si>
  <si>
    <t>29.*</t>
  </si>
  <si>
    <t>30.*</t>
  </si>
  <si>
    <t>31.*</t>
  </si>
  <si>
    <t>32.*</t>
  </si>
  <si>
    <t>33.*</t>
  </si>
  <si>
    <t>34.*</t>
  </si>
  <si>
    <t>35.*</t>
  </si>
  <si>
    <t>36.*</t>
  </si>
  <si>
    <t>37.*</t>
  </si>
  <si>
    <t>Nr. 14*</t>
  </si>
  <si>
    <t>Nr. 15*</t>
  </si>
  <si>
    <t>Nr. 16*</t>
  </si>
  <si>
    <t>Nr. 17*</t>
  </si>
  <si>
    <t>Nr. 18*</t>
  </si>
  <si>
    <t>Nr. 19*</t>
  </si>
  <si>
    <t>Nr. 20*</t>
  </si>
  <si>
    <t>Nr. 21*</t>
  </si>
  <si>
    <t>Nr. 22*</t>
  </si>
  <si>
    <t>Nr. 23*</t>
  </si>
  <si>
    <t>Nr. 24*</t>
  </si>
  <si>
    <t>Nr. 25*</t>
  </si>
  <si>
    <t>Nr. 26*</t>
  </si>
  <si>
    <t>Nr. 27*</t>
  </si>
  <si>
    <t>Nr. 28*</t>
  </si>
  <si>
    <t>Nr. 29*</t>
  </si>
  <si>
    <t>Nr. 30*</t>
  </si>
  <si>
    <t>Nr. 31*</t>
  </si>
  <si>
    <t>Nr. 32*</t>
  </si>
  <si>
    <t>Nr. 33*</t>
  </si>
  <si>
    <t>Nr. 34*</t>
  </si>
  <si>
    <t>Nr. 35*</t>
  </si>
  <si>
    <t>Nr. 36*</t>
  </si>
  <si>
    <t>Nr. 37*</t>
  </si>
  <si>
    <t>Alisija Zabavska-Rogers</t>
  </si>
  <si>
    <t>2020.01.24. CEI3* 160 km, Ehrhardt SC, JAV (tarptautinės)</t>
  </si>
  <si>
    <t>2020.01.25. CEI2* 120 km, Ehrhardt SC, JAV (tarptautinės)</t>
  </si>
  <si>
    <t>2020.03.12. CEI2* 120 km, Williston FL, JAV (traptautinės)</t>
  </si>
  <si>
    <t>2020.03.13. CEI3* 160 km, Williston FL, JAV (tarptautinės)</t>
  </si>
  <si>
    <t>Miles</t>
  </si>
  <si>
    <t>2020.01.05, High Roller, JAV (nacionalinės)</t>
  </si>
  <si>
    <t>2020.01.25, Broxton Bridge - USA SE Spring Fundraiser, JAV (nacionalinės)</t>
  </si>
  <si>
    <t>2020.01.24, Broxton Bridge - USA SE Spring Fundraiser, JAV (nacionalinės)</t>
  </si>
  <si>
    <t>Milės</t>
  </si>
  <si>
    <t>2020.02.22, River Run, JAV (nacionalinės)</t>
  </si>
  <si>
    <t>2020.02.23, River Run, JAV (nacionalinės)</t>
  </si>
  <si>
    <t>2020.03.12, Fun In The Sun, JAV (nacionalinės)</t>
  </si>
  <si>
    <t>2020.06.06, Buffalo Run, JAV (nacionalinės)</t>
  </si>
  <si>
    <t>2020.06.07, Buffalo Run, JAV (nacionalinės)</t>
  </si>
  <si>
    <t>2020.06.21, God's Country, JAV (nacionalinės)</t>
  </si>
  <si>
    <t>2020.07.04, Owl Hoot Trail, JAV (nacionalinės)</t>
  </si>
  <si>
    <t>2020.09.12, Cougar Prowl, JAV (nacionalinės)</t>
  </si>
  <si>
    <t>2020.09.26, Buffalo Run, JAV (nacionalinės)</t>
  </si>
  <si>
    <t>2020.09.27, Buffalo Run, JAV (nacionalinės)</t>
  </si>
  <si>
    <t xml:space="preserve">2020.06.20, God's Country, JAV (nacionalinės) </t>
  </si>
  <si>
    <t xml:space="preserve">2020.01.04, High Roller, JAV (nacionalinės) </t>
  </si>
  <si>
    <t>2020.10.03, Quitaqui Climb Ride, JAV (nacionalinės)</t>
  </si>
  <si>
    <t>2020.10.04, Quitaqui Climb Ride, JAV (nacionalinės)</t>
  </si>
  <si>
    <t>2020.10.17, Hunting for Big Foot, JAV (nacionalinės)</t>
  </si>
  <si>
    <t>2020.10.24, Owl Hoot Spook, JAV (nacionalinės)</t>
  </si>
  <si>
    <t>2020.10.25, Owl Hoot Spook, JAV (nacionalinės)</t>
  </si>
  <si>
    <t>2020.11.07, Trace the Trails, JAV (nacionalinės) - nuo cia visi itraukti</t>
  </si>
  <si>
    <t>2020.11.14, Indian Territory, JAV (nacionalinės)</t>
  </si>
  <si>
    <t>2020.11.28, Season Finale Dr. Jim Baldwin Memorial Ride, JAV (nacionalinės)</t>
  </si>
  <si>
    <t>2020.11.29, Season Finale Dr. Jim Baldwin Memorial Ride, JAV (nacionalinės)</t>
  </si>
  <si>
    <t>2020.12.12, One Reindeer Apart, JAV (nacionalinės)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</si>
</sst>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A1A1"/>
        <bgColor indexed="64"/>
      </patternFill>
    </fill>
    <fill>
      <patternFill patternType="solid">
        <fgColor rgb="FFE0F5FD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2" fillId="9" borderId="25" xfId="0" applyFont="1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0" fillId="13" borderId="1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1" fontId="0" fillId="13" borderId="1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left" vertical="center"/>
    </xf>
    <xf numFmtId="0" fontId="0" fillId="15" borderId="0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left" vertical="center"/>
    </xf>
    <xf numFmtId="0" fontId="4" fillId="14" borderId="1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left" vertical="center" wrapText="1"/>
    </xf>
    <xf numFmtId="0" fontId="0" fillId="11" borderId="0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17" fontId="4" fillId="2" borderId="18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1A1"/>
      <color rgb="FFD3ECFD"/>
      <color rgb="FFE0F5FD"/>
      <color rgb="FFBF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46"/>
  <sheetViews>
    <sheetView workbookViewId="0">
      <selection activeCell="C11" sqref="C11"/>
    </sheetView>
  </sheetViews>
  <sheetFormatPr baseColWidth="10" defaultRowHeight="15" x14ac:dyDescent="0"/>
  <cols>
    <col min="1" max="1" width="4.1640625" style="1" customWidth="1"/>
    <col min="2" max="2" width="27.5" style="1" customWidth="1"/>
    <col min="3" max="3" width="12" style="6" customWidth="1"/>
    <col min="4" max="4" width="6.83203125" style="1" hidden="1" customWidth="1"/>
    <col min="5" max="5" width="16.33203125" style="1" hidden="1" customWidth="1"/>
    <col min="6" max="6" width="0.1640625" style="1" hidden="1" customWidth="1"/>
    <col min="7" max="7" width="10.1640625" style="6" customWidth="1"/>
    <col min="8" max="8" width="9.1640625" style="1" hidden="1" customWidth="1"/>
    <col min="9" max="9" width="4.6640625" style="1" hidden="1" customWidth="1"/>
    <col min="10" max="10" width="13" style="1" hidden="1" customWidth="1"/>
    <col min="11" max="11" width="10" style="1" customWidth="1"/>
    <col min="12" max="12" width="3" style="1" hidden="1" customWidth="1"/>
    <col min="13" max="13" width="5" style="1" hidden="1" customWidth="1"/>
    <col min="14" max="14" width="13.83203125" style="1" hidden="1" customWidth="1"/>
    <col min="15" max="15" width="10.33203125" style="1" customWidth="1"/>
    <col min="16" max="16" width="4.83203125" style="1" hidden="1" customWidth="1"/>
    <col min="17" max="17" width="6" style="1" hidden="1" customWidth="1"/>
    <col min="18" max="18" width="7.1640625" style="1" hidden="1" customWidth="1"/>
    <col min="19" max="19" width="10.33203125" style="1" customWidth="1"/>
    <col min="20" max="20" width="7.6640625" style="1" hidden="1" customWidth="1"/>
    <col min="21" max="21" width="9.83203125" style="1" hidden="1" customWidth="1"/>
    <col min="22" max="22" width="12.6640625" style="1" hidden="1" customWidth="1"/>
    <col min="23" max="23" width="9.83203125" style="1" customWidth="1"/>
    <col min="24" max="24" width="3.5" style="1" hidden="1" customWidth="1"/>
    <col min="25" max="26" width="10.1640625" style="1" hidden="1" customWidth="1"/>
    <col min="27" max="27" width="10.1640625" style="1" customWidth="1"/>
    <col min="28" max="28" width="11" style="1" hidden="1" customWidth="1"/>
    <col min="29" max="29" width="12.33203125" style="1" hidden="1" customWidth="1"/>
    <col min="30" max="30" width="17.33203125" style="1" hidden="1" customWidth="1"/>
    <col min="31" max="31" width="10.1640625" style="1" customWidth="1"/>
    <col min="32" max="32" width="8.6640625" style="1" hidden="1" customWidth="1"/>
    <col min="33" max="33" width="0.1640625" style="1" hidden="1" customWidth="1"/>
    <col min="34" max="34" width="0.5" style="1" customWidth="1"/>
    <col min="35" max="35" width="10.1640625" style="1" customWidth="1"/>
    <col min="36" max="37" width="10.83203125" style="1" hidden="1" customWidth="1"/>
    <col min="38" max="38" width="0.1640625" style="1" hidden="1" customWidth="1"/>
    <col min="39" max="39" width="10.83203125" style="1"/>
    <col min="40" max="41" width="0.1640625" style="1" customWidth="1"/>
    <col min="42" max="42" width="10.83203125" style="1"/>
    <col min="43" max="43" width="0.5" style="1" customWidth="1"/>
    <col min="44" max="44" width="0.1640625" style="1" customWidth="1"/>
    <col min="45" max="45" width="10.83203125" style="1"/>
    <col min="46" max="46" width="0.33203125" style="1" customWidth="1"/>
    <col min="47" max="47" width="0.1640625" style="1" customWidth="1"/>
    <col min="48" max="48" width="10.83203125" style="1"/>
    <col min="49" max="49" width="0.33203125" style="1" customWidth="1"/>
    <col min="50" max="51" width="10.83203125" style="1" hidden="1" customWidth="1"/>
    <col min="52" max="52" width="10.83203125" style="1"/>
    <col min="53" max="53" width="0.33203125" style="1" customWidth="1"/>
    <col min="54" max="54" width="10.83203125" style="1" hidden="1" customWidth="1"/>
    <col min="55" max="55" width="0.1640625" style="1" hidden="1" customWidth="1"/>
    <col min="56" max="56" width="10.83203125" style="1"/>
    <col min="57" max="59" width="0.1640625" style="1" customWidth="1"/>
    <col min="60" max="60" width="10.83203125" style="1"/>
    <col min="61" max="61" width="0.33203125" style="1" customWidth="1"/>
    <col min="62" max="63" width="0.1640625" style="1" customWidth="1"/>
    <col min="64" max="64" width="10.83203125" style="1"/>
    <col min="65" max="67" width="0.1640625" style="1" customWidth="1"/>
    <col min="68" max="68" width="10.83203125" style="1"/>
    <col min="69" max="70" width="10.83203125" style="1" hidden="1" customWidth="1"/>
    <col min="71" max="71" width="0.1640625" style="1" hidden="1" customWidth="1"/>
    <col min="72" max="72" width="10.6640625" style="1" customWidth="1"/>
    <col min="73" max="73" width="10.83203125" style="1" hidden="1" customWidth="1"/>
    <col min="74" max="74" width="0.33203125" style="1" customWidth="1"/>
    <col min="75" max="75" width="0.1640625" style="1" customWidth="1"/>
    <col min="76" max="76" width="10.83203125" style="1"/>
    <col min="77" max="77" width="0.1640625" style="1" hidden="1" customWidth="1"/>
    <col min="78" max="79" width="10.83203125" style="1" hidden="1" customWidth="1"/>
    <col min="80" max="80" width="10.1640625" style="1" customWidth="1"/>
    <col min="81" max="81" width="10.83203125" style="1" hidden="1" customWidth="1"/>
    <col min="82" max="82" width="10.6640625" style="1" hidden="1" customWidth="1"/>
    <col min="83" max="83" width="10.83203125" style="1" hidden="1" customWidth="1"/>
    <col min="84" max="84" width="10.33203125" style="1" customWidth="1"/>
    <col min="85" max="85" width="0.1640625" style="1" hidden="1" customWidth="1"/>
    <col min="86" max="86" width="10.83203125" style="1" hidden="1" customWidth="1"/>
    <col min="87" max="87" width="0.33203125" style="1" customWidth="1"/>
    <col min="88" max="88" width="10.6640625" style="1" customWidth="1"/>
    <col min="89" max="89" width="0.33203125" style="1" hidden="1" customWidth="1"/>
    <col min="90" max="91" width="0.1640625" style="1" hidden="1" customWidth="1"/>
    <col min="92" max="92" width="10.83203125" style="1"/>
    <col min="93" max="94" width="10.83203125" style="1" hidden="1" customWidth="1"/>
    <col min="95" max="95" width="0.1640625" style="1" customWidth="1"/>
    <col min="96" max="96" width="10.83203125" style="1"/>
    <col min="97" max="97" width="0.1640625" style="177" customWidth="1"/>
    <col min="98" max="98" width="10.83203125" style="101" hidden="1" customWidth="1"/>
    <col min="99" max="99" width="0.1640625" style="101" customWidth="1"/>
    <col min="100" max="100" width="10.6640625" style="101" customWidth="1"/>
    <col min="101" max="101" width="10.83203125" style="101" hidden="1" customWidth="1"/>
    <col min="102" max="102" width="0.1640625" style="101" customWidth="1"/>
    <col min="103" max="103" width="10.83203125" style="101" hidden="1" customWidth="1"/>
    <col min="104" max="104" width="10.6640625" style="101" customWidth="1"/>
    <col min="105" max="105" width="0.1640625" style="101" hidden="1" customWidth="1"/>
    <col min="106" max="106" width="10.83203125" style="101" hidden="1" customWidth="1"/>
    <col min="107" max="107" width="0.5" style="101" customWidth="1"/>
    <col min="108" max="108" width="10.6640625" style="101" customWidth="1"/>
    <col min="109" max="109" width="0.1640625" style="101" hidden="1" customWidth="1"/>
    <col min="110" max="110" width="10.83203125" style="101" hidden="1" customWidth="1"/>
    <col min="111" max="111" width="0.5" style="101" customWidth="1"/>
    <col min="112" max="112" width="10.83203125" style="101"/>
    <col min="113" max="113" width="0.1640625" style="101" hidden="1" customWidth="1"/>
    <col min="114" max="115" width="10.83203125" style="101" hidden="1" customWidth="1"/>
    <col min="116" max="116" width="10.6640625" style="101" customWidth="1"/>
    <col min="117" max="119" width="10.83203125" style="101" hidden="1" customWidth="1"/>
    <col min="120" max="120" width="10.83203125" style="101"/>
    <col min="121" max="122" width="0.1640625" style="101" customWidth="1"/>
    <col min="123" max="123" width="10.83203125" style="101" hidden="1" customWidth="1"/>
    <col min="124" max="124" width="10.1640625" style="101" customWidth="1"/>
    <col min="125" max="126" width="10.83203125" style="101" hidden="1" customWidth="1"/>
    <col min="127" max="127" width="0.33203125" style="101" customWidth="1"/>
    <col min="128" max="128" width="10.83203125" style="101"/>
    <col min="129" max="129" width="0.1640625" style="101" hidden="1" customWidth="1"/>
    <col min="130" max="130" width="10.83203125" style="101" hidden="1" customWidth="1"/>
    <col min="131" max="131" width="0.1640625" style="101" hidden="1" customWidth="1"/>
    <col min="132" max="132" width="10.83203125" style="101"/>
    <col min="133" max="133" width="0.1640625" style="101" customWidth="1"/>
    <col min="134" max="134" width="10.83203125" style="101" hidden="1" customWidth="1"/>
    <col min="135" max="135" width="0.33203125" style="101" customWidth="1"/>
    <col min="136" max="136" width="10.5" style="101" customWidth="1"/>
    <col min="137" max="138" width="10.83203125" style="101" hidden="1" customWidth="1"/>
    <col min="139" max="139" width="0.33203125" style="101" customWidth="1"/>
    <col min="140" max="140" width="10.6640625" style="101" customWidth="1"/>
    <col min="141" max="141" width="0.1640625" style="101" hidden="1" customWidth="1"/>
    <col min="142" max="143" width="10.83203125" style="101" hidden="1" customWidth="1"/>
    <col min="144" max="144" width="10.83203125" style="101"/>
    <col min="145" max="146" width="10.83203125" style="101" hidden="1" customWidth="1"/>
    <col min="147" max="147" width="0.1640625" style="101" hidden="1" customWidth="1"/>
    <col min="148" max="168" width="10.83203125" style="101"/>
    <col min="169" max="16384" width="10.83203125" style="1"/>
  </cols>
  <sheetData>
    <row r="1" spans="1:168" s="15" customFormat="1" ht="14" customHeight="1">
      <c r="A1" s="158"/>
      <c r="B1" s="159"/>
      <c r="C1" s="160"/>
      <c r="D1" s="259" t="s">
        <v>104</v>
      </c>
      <c r="E1" s="260"/>
      <c r="F1" s="260"/>
      <c r="G1" s="261"/>
      <c r="H1" s="265" t="s">
        <v>105</v>
      </c>
      <c r="I1" s="266"/>
      <c r="J1" s="266"/>
      <c r="K1" s="267"/>
      <c r="L1" s="271" t="s">
        <v>106</v>
      </c>
      <c r="M1" s="272"/>
      <c r="N1" s="272"/>
      <c r="O1" s="273"/>
      <c r="P1" s="225" t="s">
        <v>107</v>
      </c>
      <c r="Q1" s="226"/>
      <c r="R1" s="226"/>
      <c r="S1" s="227"/>
      <c r="T1" s="241" t="s">
        <v>108</v>
      </c>
      <c r="U1" s="242"/>
      <c r="V1" s="242"/>
      <c r="W1" s="243"/>
      <c r="X1" s="247" t="s">
        <v>109</v>
      </c>
      <c r="Y1" s="248"/>
      <c r="Z1" s="248"/>
      <c r="AA1" s="249"/>
      <c r="AB1" s="253" t="s">
        <v>110</v>
      </c>
      <c r="AC1" s="254"/>
      <c r="AD1" s="254"/>
      <c r="AE1" s="255"/>
      <c r="AF1" s="235" t="s">
        <v>153</v>
      </c>
      <c r="AG1" s="236"/>
      <c r="AH1" s="236"/>
      <c r="AI1" s="237"/>
      <c r="AJ1" s="20"/>
      <c r="AK1" s="219" t="s">
        <v>111</v>
      </c>
      <c r="AL1" s="219"/>
      <c r="AM1" s="219"/>
      <c r="AN1" s="219" t="s">
        <v>112</v>
      </c>
      <c r="AO1" s="219"/>
      <c r="AP1" s="219"/>
      <c r="AQ1" s="219" t="s">
        <v>113</v>
      </c>
      <c r="AR1" s="219"/>
      <c r="AS1" s="219"/>
      <c r="AT1" s="219" t="s">
        <v>114</v>
      </c>
      <c r="AU1" s="219"/>
      <c r="AV1" s="219"/>
      <c r="AW1" s="217" t="s">
        <v>115</v>
      </c>
      <c r="AX1" s="217"/>
      <c r="AY1" s="217"/>
      <c r="AZ1" s="217"/>
      <c r="BA1" s="217" t="s">
        <v>181</v>
      </c>
      <c r="BB1" s="217"/>
      <c r="BC1" s="217"/>
      <c r="BD1" s="217"/>
      <c r="BE1" s="217" t="s">
        <v>182</v>
      </c>
      <c r="BF1" s="217"/>
      <c r="BG1" s="217"/>
      <c r="BH1" s="217"/>
      <c r="BI1" s="217" t="s">
        <v>183</v>
      </c>
      <c r="BJ1" s="217"/>
      <c r="BK1" s="217"/>
      <c r="BL1" s="217"/>
      <c r="BM1" s="217" t="s">
        <v>184</v>
      </c>
      <c r="BN1" s="217"/>
      <c r="BO1" s="217"/>
      <c r="BP1" s="217"/>
      <c r="BQ1" s="217" t="s">
        <v>185</v>
      </c>
      <c r="BR1" s="217"/>
      <c r="BS1" s="217"/>
      <c r="BT1" s="217"/>
      <c r="BU1" s="217" t="s">
        <v>186</v>
      </c>
      <c r="BV1" s="217"/>
      <c r="BW1" s="217"/>
      <c r="BX1" s="217"/>
      <c r="BY1" s="217" t="s">
        <v>187</v>
      </c>
      <c r="BZ1" s="217"/>
      <c r="CA1" s="217"/>
      <c r="CB1" s="217"/>
      <c r="CC1" s="217" t="s">
        <v>188</v>
      </c>
      <c r="CD1" s="217"/>
      <c r="CE1" s="217"/>
      <c r="CF1" s="217"/>
      <c r="CG1" s="217" t="s">
        <v>189</v>
      </c>
      <c r="CH1" s="217"/>
      <c r="CI1" s="217"/>
      <c r="CJ1" s="217"/>
      <c r="CK1" s="217" t="s">
        <v>190</v>
      </c>
      <c r="CL1" s="217"/>
      <c r="CM1" s="217"/>
      <c r="CN1" s="217"/>
      <c r="CO1" s="217" t="s">
        <v>191</v>
      </c>
      <c r="CP1" s="217"/>
      <c r="CQ1" s="217"/>
      <c r="CR1" s="217"/>
      <c r="CS1" s="217" t="s">
        <v>192</v>
      </c>
      <c r="CT1" s="217"/>
      <c r="CU1" s="217"/>
      <c r="CV1" s="217"/>
      <c r="CW1" s="217" t="s">
        <v>193</v>
      </c>
      <c r="CX1" s="217"/>
      <c r="CY1" s="217"/>
      <c r="CZ1" s="217"/>
      <c r="DA1" s="217" t="s">
        <v>194</v>
      </c>
      <c r="DB1" s="217"/>
      <c r="DC1" s="217"/>
      <c r="DD1" s="217"/>
      <c r="DE1" s="217" t="s">
        <v>195</v>
      </c>
      <c r="DF1" s="217"/>
      <c r="DG1" s="217"/>
      <c r="DH1" s="217"/>
      <c r="DI1" s="217" t="s">
        <v>196</v>
      </c>
      <c r="DJ1" s="217"/>
      <c r="DK1" s="217"/>
      <c r="DL1" s="217"/>
      <c r="DM1" s="217" t="s">
        <v>197</v>
      </c>
      <c r="DN1" s="217"/>
      <c r="DO1" s="217"/>
      <c r="DP1" s="217"/>
      <c r="DQ1" s="217" t="s">
        <v>198</v>
      </c>
      <c r="DR1" s="217"/>
      <c r="DS1" s="217"/>
      <c r="DT1" s="217"/>
      <c r="DU1" s="217" t="s">
        <v>199</v>
      </c>
      <c r="DV1" s="217"/>
      <c r="DW1" s="217"/>
      <c r="DX1" s="217"/>
      <c r="DY1" s="217" t="s">
        <v>200</v>
      </c>
      <c r="DZ1" s="217"/>
      <c r="EA1" s="217"/>
      <c r="EB1" s="217"/>
      <c r="EC1" s="217" t="s">
        <v>201</v>
      </c>
      <c r="ED1" s="217"/>
      <c r="EE1" s="217"/>
      <c r="EF1" s="217"/>
      <c r="EG1" s="217" t="s">
        <v>202</v>
      </c>
      <c r="EH1" s="217"/>
      <c r="EI1" s="217"/>
      <c r="EJ1" s="217"/>
      <c r="EK1" s="217" t="s">
        <v>203</v>
      </c>
      <c r="EL1" s="217"/>
      <c r="EM1" s="217"/>
      <c r="EN1" s="217"/>
      <c r="EO1" s="217" t="s">
        <v>204</v>
      </c>
      <c r="EP1" s="217"/>
      <c r="EQ1" s="217"/>
      <c r="ER1" s="217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s="16" customFormat="1" ht="26" customHeight="1" thickBot="1">
      <c r="A2" s="161"/>
      <c r="B2" s="21"/>
      <c r="C2" s="17"/>
      <c r="D2" s="262"/>
      <c r="E2" s="263"/>
      <c r="F2" s="263"/>
      <c r="G2" s="264"/>
      <c r="H2" s="268"/>
      <c r="I2" s="269"/>
      <c r="J2" s="269"/>
      <c r="K2" s="270"/>
      <c r="L2" s="274"/>
      <c r="M2" s="275"/>
      <c r="N2" s="275"/>
      <c r="O2" s="276"/>
      <c r="P2" s="228"/>
      <c r="Q2" s="229"/>
      <c r="R2" s="229"/>
      <c r="S2" s="230"/>
      <c r="T2" s="244"/>
      <c r="U2" s="245"/>
      <c r="V2" s="245"/>
      <c r="W2" s="246"/>
      <c r="X2" s="250"/>
      <c r="Y2" s="251"/>
      <c r="Z2" s="251"/>
      <c r="AA2" s="252"/>
      <c r="AB2" s="256"/>
      <c r="AC2" s="257"/>
      <c r="AD2" s="257"/>
      <c r="AE2" s="258"/>
      <c r="AF2" s="238"/>
      <c r="AG2" s="239"/>
      <c r="AH2" s="239"/>
      <c r="AI2" s="240"/>
      <c r="AJ2" s="21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</row>
    <row r="3" spans="1:168" s="6" customFormat="1">
      <c r="A3" s="12" t="s">
        <v>89</v>
      </c>
      <c r="B3" s="6" t="s">
        <v>0</v>
      </c>
      <c r="C3" s="11" t="s">
        <v>88</v>
      </c>
      <c r="D3" s="80" t="s">
        <v>86</v>
      </c>
      <c r="E3" s="81" t="s">
        <v>87</v>
      </c>
      <c r="F3" s="81" t="s">
        <v>1</v>
      </c>
      <c r="G3" s="82" t="s">
        <v>2</v>
      </c>
      <c r="H3" s="25" t="s">
        <v>86</v>
      </c>
      <c r="I3" s="26" t="s">
        <v>87</v>
      </c>
      <c r="J3" s="26" t="s">
        <v>1</v>
      </c>
      <c r="K3" s="71" t="s">
        <v>2</v>
      </c>
      <c r="L3" s="31" t="s">
        <v>86</v>
      </c>
      <c r="M3" s="32" t="s">
        <v>87</v>
      </c>
      <c r="N3" s="32" t="s">
        <v>1</v>
      </c>
      <c r="O3" s="90" t="s">
        <v>2</v>
      </c>
      <c r="P3" s="37" t="s">
        <v>86</v>
      </c>
      <c r="Q3" s="38" t="s">
        <v>87</v>
      </c>
      <c r="R3" s="38" t="s">
        <v>1</v>
      </c>
      <c r="S3" s="68" t="s">
        <v>2</v>
      </c>
      <c r="T3" s="43" t="s">
        <v>86</v>
      </c>
      <c r="U3" s="44" t="s">
        <v>87</v>
      </c>
      <c r="V3" s="44" t="s">
        <v>1</v>
      </c>
      <c r="W3" s="96" t="s">
        <v>2</v>
      </c>
      <c r="X3" s="49" t="s">
        <v>86</v>
      </c>
      <c r="Y3" s="50" t="s">
        <v>87</v>
      </c>
      <c r="Z3" s="50" t="s">
        <v>1</v>
      </c>
      <c r="AA3" s="65" t="s">
        <v>2</v>
      </c>
      <c r="AB3" s="141" t="s">
        <v>86</v>
      </c>
      <c r="AC3" s="55" t="s">
        <v>87</v>
      </c>
      <c r="AD3" s="55" t="s">
        <v>1</v>
      </c>
      <c r="AE3" s="56" t="s">
        <v>2</v>
      </c>
      <c r="AF3" s="8" t="s">
        <v>86</v>
      </c>
      <c r="AG3" s="7" t="s">
        <v>87</v>
      </c>
      <c r="AH3" s="7" t="s">
        <v>1</v>
      </c>
      <c r="AI3" s="9" t="s">
        <v>2</v>
      </c>
      <c r="AJ3" s="102"/>
      <c r="AK3" s="207" t="s">
        <v>87</v>
      </c>
      <c r="AL3" s="207" t="s">
        <v>1</v>
      </c>
      <c r="AM3" s="207" t="s">
        <v>2</v>
      </c>
      <c r="AN3" s="207" t="s">
        <v>87</v>
      </c>
      <c r="AO3" s="207" t="s">
        <v>1</v>
      </c>
      <c r="AP3" s="207" t="s">
        <v>2</v>
      </c>
      <c r="AQ3" s="207" t="s">
        <v>87</v>
      </c>
      <c r="AR3" s="207" t="s">
        <v>1</v>
      </c>
      <c r="AS3" s="207" t="s">
        <v>2</v>
      </c>
      <c r="AT3" s="207" t="s">
        <v>87</v>
      </c>
      <c r="AU3" s="207" t="s">
        <v>1</v>
      </c>
      <c r="AV3" s="207" t="s">
        <v>2</v>
      </c>
      <c r="AW3" s="210" t="s">
        <v>210</v>
      </c>
      <c r="AX3" s="210" t="s">
        <v>87</v>
      </c>
      <c r="AY3" s="210" t="s">
        <v>1</v>
      </c>
      <c r="AZ3" s="210" t="s">
        <v>2</v>
      </c>
      <c r="BA3" s="210" t="s">
        <v>210</v>
      </c>
      <c r="BB3" s="210" t="s">
        <v>87</v>
      </c>
      <c r="BC3" s="210" t="s">
        <v>1</v>
      </c>
      <c r="BD3" s="210" t="s">
        <v>2</v>
      </c>
      <c r="BE3" s="210" t="s">
        <v>214</v>
      </c>
      <c r="BF3" s="210" t="s">
        <v>87</v>
      </c>
      <c r="BG3" s="210" t="s">
        <v>1</v>
      </c>
      <c r="BH3" s="210" t="s">
        <v>2</v>
      </c>
      <c r="BI3" s="210" t="s">
        <v>214</v>
      </c>
      <c r="BJ3" s="210" t="s">
        <v>87</v>
      </c>
      <c r="BK3" s="210" t="s">
        <v>1</v>
      </c>
      <c r="BL3" s="210" t="s">
        <v>2</v>
      </c>
      <c r="BM3" s="210" t="s">
        <v>214</v>
      </c>
      <c r="BN3" s="210" t="s">
        <v>87</v>
      </c>
      <c r="BO3" s="210" t="s">
        <v>1</v>
      </c>
      <c r="BP3" s="210" t="s">
        <v>2</v>
      </c>
      <c r="BQ3" s="210" t="s">
        <v>214</v>
      </c>
      <c r="BR3" s="210" t="s">
        <v>87</v>
      </c>
      <c r="BS3" s="210" t="s">
        <v>1</v>
      </c>
      <c r="BT3" s="210" t="s">
        <v>2</v>
      </c>
      <c r="BU3" s="210" t="s">
        <v>214</v>
      </c>
      <c r="BV3" s="210" t="s">
        <v>87</v>
      </c>
      <c r="BW3" s="210" t="s">
        <v>1</v>
      </c>
      <c r="BX3" s="210" t="s">
        <v>2</v>
      </c>
      <c r="BY3" s="210" t="s">
        <v>214</v>
      </c>
      <c r="BZ3" s="210" t="s">
        <v>87</v>
      </c>
      <c r="CA3" s="210" t="s">
        <v>1</v>
      </c>
      <c r="CB3" s="210" t="s">
        <v>2</v>
      </c>
      <c r="CC3" s="210" t="s">
        <v>214</v>
      </c>
      <c r="CD3" s="210" t="s">
        <v>87</v>
      </c>
      <c r="CE3" s="210" t="s">
        <v>1</v>
      </c>
      <c r="CF3" s="210" t="s">
        <v>2</v>
      </c>
      <c r="CG3" s="210" t="s">
        <v>214</v>
      </c>
      <c r="CH3" s="210" t="s">
        <v>87</v>
      </c>
      <c r="CI3" s="210" t="s">
        <v>1</v>
      </c>
      <c r="CJ3" s="210" t="s">
        <v>2</v>
      </c>
      <c r="CK3" s="210" t="s">
        <v>214</v>
      </c>
      <c r="CL3" s="210" t="s">
        <v>87</v>
      </c>
      <c r="CM3" s="210" t="s">
        <v>1</v>
      </c>
      <c r="CN3" s="210" t="s">
        <v>2</v>
      </c>
      <c r="CO3" s="210" t="s">
        <v>214</v>
      </c>
      <c r="CP3" s="210" t="s">
        <v>87</v>
      </c>
      <c r="CQ3" s="210" t="s">
        <v>1</v>
      </c>
      <c r="CR3" s="210" t="s">
        <v>2</v>
      </c>
      <c r="CS3" s="210" t="s">
        <v>214</v>
      </c>
      <c r="CT3" s="210" t="s">
        <v>87</v>
      </c>
      <c r="CU3" s="210" t="s">
        <v>1</v>
      </c>
      <c r="CV3" s="210" t="s">
        <v>2</v>
      </c>
      <c r="CW3" s="210" t="s">
        <v>214</v>
      </c>
      <c r="CX3" s="210" t="s">
        <v>87</v>
      </c>
      <c r="CY3" s="210" t="s">
        <v>1</v>
      </c>
      <c r="CZ3" s="210" t="s">
        <v>2</v>
      </c>
      <c r="DA3" s="213" t="s">
        <v>214</v>
      </c>
      <c r="DB3" s="214" t="s">
        <v>87</v>
      </c>
      <c r="DC3" s="214" t="s">
        <v>1</v>
      </c>
      <c r="DD3" s="214" t="s">
        <v>2</v>
      </c>
      <c r="DE3" s="213" t="s">
        <v>214</v>
      </c>
      <c r="DF3" s="214" t="s">
        <v>87</v>
      </c>
      <c r="DG3" s="214" t="s">
        <v>1</v>
      </c>
      <c r="DH3" s="214" t="s">
        <v>2</v>
      </c>
      <c r="DI3" s="213" t="s">
        <v>214</v>
      </c>
      <c r="DJ3" s="214" t="s">
        <v>87</v>
      </c>
      <c r="DK3" s="214" t="s">
        <v>1</v>
      </c>
      <c r="DL3" s="214" t="s">
        <v>2</v>
      </c>
      <c r="DM3" s="213" t="s">
        <v>214</v>
      </c>
      <c r="DN3" s="214" t="s">
        <v>87</v>
      </c>
      <c r="DO3" s="214" t="s">
        <v>1</v>
      </c>
      <c r="DP3" s="214" t="s">
        <v>2</v>
      </c>
      <c r="DQ3" s="213" t="s">
        <v>214</v>
      </c>
      <c r="DR3" s="214" t="s">
        <v>87</v>
      </c>
      <c r="DS3" s="214" t="s">
        <v>1</v>
      </c>
      <c r="DT3" s="214" t="s">
        <v>2</v>
      </c>
      <c r="DU3" s="213" t="s">
        <v>214</v>
      </c>
      <c r="DV3" s="214" t="s">
        <v>87</v>
      </c>
      <c r="DW3" s="214" t="s">
        <v>1</v>
      </c>
      <c r="DX3" s="214" t="s">
        <v>2</v>
      </c>
      <c r="DY3" s="213" t="s">
        <v>214</v>
      </c>
      <c r="DZ3" s="214" t="s">
        <v>87</v>
      </c>
      <c r="EA3" s="214" t="s">
        <v>1</v>
      </c>
      <c r="EB3" s="214" t="s">
        <v>2</v>
      </c>
      <c r="EC3" s="213" t="s">
        <v>214</v>
      </c>
      <c r="ED3" s="214" t="s">
        <v>87</v>
      </c>
      <c r="EE3" s="214" t="s">
        <v>1</v>
      </c>
      <c r="EF3" s="214" t="s">
        <v>2</v>
      </c>
      <c r="EG3" s="213" t="s">
        <v>214</v>
      </c>
      <c r="EH3" s="214" t="s">
        <v>87</v>
      </c>
      <c r="EI3" s="214" t="s">
        <v>1</v>
      </c>
      <c r="EJ3" s="214" t="s">
        <v>2</v>
      </c>
      <c r="EK3" s="213" t="s">
        <v>214</v>
      </c>
      <c r="EL3" s="214" t="s">
        <v>87</v>
      </c>
      <c r="EM3" s="214" t="s">
        <v>1</v>
      </c>
      <c r="EN3" s="214" t="s">
        <v>2</v>
      </c>
      <c r="EO3" s="213" t="s">
        <v>214</v>
      </c>
      <c r="EP3" s="214" t="s">
        <v>87</v>
      </c>
      <c r="EQ3" s="214" t="s">
        <v>1</v>
      </c>
      <c r="ER3" s="214" t="s">
        <v>2</v>
      </c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</row>
    <row r="4" spans="1:168" s="181" customFormat="1">
      <c r="A4" s="180"/>
      <c r="B4" s="181" t="s">
        <v>205</v>
      </c>
      <c r="C4" s="11">
        <f>AZ4+BD4+BH4+BL4+BP4+BT4+BX4+CB4+CF4+CJ4+CN4+CR4+CV4+CZ4+DD4+DH4+DL4+DP4+DT4+DX4+EB4+EF4+EJ4+EN4+ER4</f>
        <v>1927</v>
      </c>
      <c r="D4" s="182"/>
      <c r="E4" s="183"/>
      <c r="F4" s="183"/>
      <c r="G4" s="184"/>
      <c r="H4" s="185"/>
      <c r="I4" s="186"/>
      <c r="J4" s="186"/>
      <c r="K4" s="187"/>
      <c r="L4" s="188"/>
      <c r="M4" s="189"/>
      <c r="N4" s="189"/>
      <c r="O4" s="190"/>
      <c r="P4" s="191"/>
      <c r="Q4" s="192"/>
      <c r="R4" s="192"/>
      <c r="S4" s="193"/>
      <c r="T4" s="194"/>
      <c r="U4" s="195"/>
      <c r="V4" s="195"/>
      <c r="W4" s="196"/>
      <c r="X4" s="197"/>
      <c r="Y4" s="198"/>
      <c r="Z4" s="198"/>
      <c r="AA4" s="199"/>
      <c r="AB4" s="200"/>
      <c r="AC4" s="201"/>
      <c r="AD4" s="201"/>
      <c r="AE4" s="202"/>
      <c r="AF4" s="203"/>
      <c r="AG4" s="204"/>
      <c r="AH4" s="204"/>
      <c r="AI4" s="205"/>
      <c r="AJ4" s="206"/>
      <c r="AK4" s="208"/>
      <c r="AL4" s="208"/>
      <c r="AM4" s="208">
        <v>0</v>
      </c>
      <c r="AN4" s="208"/>
      <c r="AO4" s="208"/>
      <c r="AP4" s="208">
        <v>0</v>
      </c>
      <c r="AQ4" s="208"/>
      <c r="AR4" s="208"/>
      <c r="AS4" s="208">
        <v>0</v>
      </c>
      <c r="AT4" s="208"/>
      <c r="AU4" s="208"/>
      <c r="AV4" s="208">
        <v>0</v>
      </c>
      <c r="AW4" s="211">
        <v>25</v>
      </c>
      <c r="AX4" s="211">
        <f>AW4*1.6</f>
        <v>40</v>
      </c>
      <c r="AY4" s="211">
        <v>52</v>
      </c>
      <c r="AZ4" s="211">
        <f>AX4+AY4</f>
        <v>92</v>
      </c>
      <c r="BA4" s="211">
        <v>50</v>
      </c>
      <c r="BB4" s="211">
        <f>BA4*1.6</f>
        <v>80</v>
      </c>
      <c r="BC4" s="211">
        <v>18</v>
      </c>
      <c r="BD4" s="211">
        <f>BB4+BC4</f>
        <v>98</v>
      </c>
      <c r="BE4" s="211"/>
      <c r="BF4" s="211"/>
      <c r="BG4" s="211"/>
      <c r="BH4" s="211">
        <v>0</v>
      </c>
      <c r="BI4" s="211"/>
      <c r="BJ4" s="211"/>
      <c r="BK4" s="211"/>
      <c r="BL4" s="211">
        <v>0</v>
      </c>
      <c r="BM4" s="211">
        <v>50</v>
      </c>
      <c r="BN4" s="211">
        <f>BM4*1.6</f>
        <v>80</v>
      </c>
      <c r="BO4" s="211">
        <v>32</v>
      </c>
      <c r="BP4" s="211">
        <f>BN4+BO4</f>
        <v>112</v>
      </c>
      <c r="BQ4" s="211">
        <v>50</v>
      </c>
      <c r="BR4" s="211">
        <f>BQ4*1.6</f>
        <v>80</v>
      </c>
      <c r="BS4" s="211">
        <v>14</v>
      </c>
      <c r="BT4" s="211">
        <f>BR4+BS4</f>
        <v>94</v>
      </c>
      <c r="BU4" s="211"/>
      <c r="BV4" s="211"/>
      <c r="BW4" s="211"/>
      <c r="BX4" s="211">
        <v>0</v>
      </c>
      <c r="BY4" s="211">
        <v>50</v>
      </c>
      <c r="BZ4" s="211">
        <f>BY4*1.6</f>
        <v>80</v>
      </c>
      <c r="CA4" s="211">
        <v>22</v>
      </c>
      <c r="CB4" s="211">
        <f>BZ4+CA4</f>
        <v>102</v>
      </c>
      <c r="CC4" s="211">
        <v>50</v>
      </c>
      <c r="CD4" s="211">
        <f>CC4*1.6</f>
        <v>80</v>
      </c>
      <c r="CE4" s="211">
        <v>6</v>
      </c>
      <c r="CF4" s="211">
        <f>CD4+CE4</f>
        <v>86</v>
      </c>
      <c r="CG4" s="211">
        <v>25</v>
      </c>
      <c r="CH4" s="211">
        <f>CG4*1.6</f>
        <v>40</v>
      </c>
      <c r="CI4" s="211">
        <v>18</v>
      </c>
      <c r="CJ4" s="211">
        <f>CH4+CI4</f>
        <v>58</v>
      </c>
      <c r="CK4" s="211">
        <v>50</v>
      </c>
      <c r="CL4" s="211">
        <f>CK4*1.6</f>
        <v>80</v>
      </c>
      <c r="CM4" s="211">
        <v>4</v>
      </c>
      <c r="CN4" s="211">
        <f>CL4+CM4</f>
        <v>84</v>
      </c>
      <c r="CO4" s="211">
        <v>55</v>
      </c>
      <c r="CP4" s="211">
        <f>CO4*1.6</f>
        <v>88</v>
      </c>
      <c r="CQ4" s="211">
        <v>10</v>
      </c>
      <c r="CR4" s="211">
        <f>CP4+CQ4</f>
        <v>98</v>
      </c>
      <c r="CS4" s="211"/>
      <c r="CT4" s="211"/>
      <c r="CU4" s="211"/>
      <c r="CV4" s="211">
        <v>0</v>
      </c>
      <c r="CW4" s="211">
        <v>50</v>
      </c>
      <c r="CX4" s="211">
        <f>CW4*1.6</f>
        <v>80</v>
      </c>
      <c r="CY4" s="211">
        <v>17</v>
      </c>
      <c r="CZ4" s="211">
        <f>CX4+CY4</f>
        <v>97</v>
      </c>
      <c r="DA4" s="211">
        <v>50</v>
      </c>
      <c r="DB4" s="211">
        <f>DA4*1.6</f>
        <v>80</v>
      </c>
      <c r="DC4" s="211">
        <v>5</v>
      </c>
      <c r="DD4" s="211">
        <f>DB4+DC4</f>
        <v>85</v>
      </c>
      <c r="DE4" s="211">
        <v>55</v>
      </c>
      <c r="DF4" s="211">
        <f>DE4*1.6</f>
        <v>88</v>
      </c>
      <c r="DG4" s="211">
        <v>17</v>
      </c>
      <c r="DH4" s="211">
        <f>DF4+DG4</f>
        <v>105</v>
      </c>
      <c r="DI4" s="211">
        <v>30</v>
      </c>
      <c r="DJ4" s="211">
        <f>DI4*1.6</f>
        <v>48</v>
      </c>
      <c r="DK4" s="211">
        <v>8</v>
      </c>
      <c r="DL4" s="211">
        <f>DJ4+DK4</f>
        <v>56</v>
      </c>
      <c r="DM4" s="211">
        <v>50</v>
      </c>
      <c r="DN4" s="211">
        <f>DM4*1.6</f>
        <v>80</v>
      </c>
      <c r="DO4" s="211">
        <v>11</v>
      </c>
      <c r="DP4" s="211">
        <f>DN4+DO4</f>
        <v>91</v>
      </c>
      <c r="DQ4" s="211">
        <v>50</v>
      </c>
      <c r="DR4" s="211">
        <f>DQ4*1.6</f>
        <v>80</v>
      </c>
      <c r="DS4" s="211">
        <v>18</v>
      </c>
      <c r="DT4" s="211">
        <f>DR4+DS4</f>
        <v>98</v>
      </c>
      <c r="DU4" s="211">
        <v>50</v>
      </c>
      <c r="DV4" s="211">
        <f>DU4*1.6</f>
        <v>80</v>
      </c>
      <c r="DW4" s="211">
        <v>3</v>
      </c>
      <c r="DX4" s="211">
        <f>DV4+DW4</f>
        <v>83</v>
      </c>
      <c r="DY4" s="211">
        <v>30</v>
      </c>
      <c r="DZ4" s="211">
        <f>DY4*1.6</f>
        <v>48</v>
      </c>
      <c r="EA4" s="211">
        <v>31</v>
      </c>
      <c r="EB4" s="211">
        <f>DZ4+EA4</f>
        <v>79</v>
      </c>
      <c r="EC4" s="211">
        <v>55</v>
      </c>
      <c r="ED4" s="211">
        <f>EC4*1.6</f>
        <v>88</v>
      </c>
      <c r="EE4" s="211">
        <v>15</v>
      </c>
      <c r="EF4" s="211">
        <f>ED4+EE4</f>
        <v>103</v>
      </c>
      <c r="EG4" s="211">
        <v>50</v>
      </c>
      <c r="EH4" s="211">
        <f>EG4*1.6</f>
        <v>80</v>
      </c>
      <c r="EI4" s="211">
        <v>23</v>
      </c>
      <c r="EJ4" s="211">
        <f>EH4+EI4</f>
        <v>103</v>
      </c>
      <c r="EK4" s="211">
        <v>50</v>
      </c>
      <c r="EL4" s="211">
        <f>EK4*1.6</f>
        <v>80</v>
      </c>
      <c r="EM4" s="211">
        <v>11</v>
      </c>
      <c r="EN4" s="211">
        <f>EL4+EM4</f>
        <v>91</v>
      </c>
      <c r="EO4" s="211">
        <v>50</v>
      </c>
      <c r="EP4" s="211">
        <f>EO4*1.6</f>
        <v>80</v>
      </c>
      <c r="EQ4" s="211">
        <v>32</v>
      </c>
      <c r="ER4" s="211">
        <f>EP4+EQ4</f>
        <v>112</v>
      </c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</row>
    <row r="5" spans="1:168">
      <c r="A5" s="146">
        <v>1</v>
      </c>
      <c r="B5" s="1" t="s">
        <v>12</v>
      </c>
      <c r="C5" s="11">
        <f>G5+K5+O5+S5+AA5+AE5+AI5</f>
        <v>315</v>
      </c>
      <c r="D5" s="22">
        <v>1</v>
      </c>
      <c r="E5" s="3">
        <v>59</v>
      </c>
      <c r="F5" s="3">
        <v>3</v>
      </c>
      <c r="G5" s="83">
        <f>D5*E5+F5</f>
        <v>62</v>
      </c>
      <c r="H5" s="27"/>
      <c r="I5" s="28"/>
      <c r="J5" s="28"/>
      <c r="K5" s="72"/>
      <c r="L5" s="33"/>
      <c r="M5" s="34"/>
      <c r="N5" s="34"/>
      <c r="O5" s="91"/>
      <c r="P5" s="39">
        <v>1</v>
      </c>
      <c r="Q5" s="40">
        <v>63</v>
      </c>
      <c r="R5" s="40">
        <v>2</v>
      </c>
      <c r="S5" s="69">
        <f>P5*Q5+R5</f>
        <v>65</v>
      </c>
      <c r="T5" s="45">
        <v>1</v>
      </c>
      <c r="U5" s="46">
        <v>18</v>
      </c>
      <c r="V5" s="46">
        <v>6</v>
      </c>
      <c r="W5" s="97">
        <f>T5*U5+V5</f>
        <v>24</v>
      </c>
      <c r="X5" s="51">
        <v>1</v>
      </c>
      <c r="Y5" s="52">
        <v>80</v>
      </c>
      <c r="Z5" s="52">
        <v>0</v>
      </c>
      <c r="AA5" s="66">
        <f>X5*Y5+Z5</f>
        <v>80</v>
      </c>
      <c r="AB5" s="142">
        <v>1</v>
      </c>
      <c r="AC5" s="57">
        <v>59</v>
      </c>
      <c r="AD5" s="57">
        <v>3</v>
      </c>
      <c r="AE5" s="58">
        <f>AB5*AC5+AD5</f>
        <v>62</v>
      </c>
      <c r="AF5" s="61">
        <v>1</v>
      </c>
      <c r="AG5" s="6">
        <v>42</v>
      </c>
      <c r="AH5" s="6">
        <v>4</v>
      </c>
      <c r="AI5" s="62">
        <f t="shared" ref="AI5:AI12" si="0">AF5*AG5+AH5</f>
        <v>46</v>
      </c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</row>
    <row r="6" spans="1:168">
      <c r="A6" s="146">
        <v>2</v>
      </c>
      <c r="B6" s="1" t="s">
        <v>8</v>
      </c>
      <c r="C6" s="11">
        <f>G6+K6+O6+S6+W6+AA6+AE6</f>
        <v>247</v>
      </c>
      <c r="D6" s="22">
        <v>1</v>
      </c>
      <c r="E6" s="3">
        <v>81</v>
      </c>
      <c r="F6" s="3">
        <v>3</v>
      </c>
      <c r="G6" s="83">
        <f>D6*E6+F6</f>
        <v>84</v>
      </c>
      <c r="H6" s="27"/>
      <c r="I6" s="28"/>
      <c r="J6" s="28"/>
      <c r="K6" s="72"/>
      <c r="L6" s="33">
        <v>1.2</v>
      </c>
      <c r="M6" s="34">
        <v>0</v>
      </c>
      <c r="N6" s="34">
        <v>0</v>
      </c>
      <c r="O6" s="91">
        <f>L6*M6+N6</f>
        <v>0</v>
      </c>
      <c r="P6" s="39"/>
      <c r="Q6" s="40"/>
      <c r="R6" s="40"/>
      <c r="S6" s="69"/>
      <c r="T6" s="45">
        <v>1</v>
      </c>
      <c r="U6" s="46">
        <v>80</v>
      </c>
      <c r="V6" s="46">
        <v>0</v>
      </c>
      <c r="W6" s="97">
        <f>T6*U6+V6</f>
        <v>80</v>
      </c>
      <c r="X6" s="51"/>
      <c r="Y6" s="52"/>
      <c r="Z6" s="52"/>
      <c r="AA6" s="66"/>
      <c r="AB6" s="142">
        <v>1</v>
      </c>
      <c r="AC6" s="57">
        <v>81</v>
      </c>
      <c r="AD6" s="57">
        <v>2</v>
      </c>
      <c r="AE6" s="58">
        <f>AB6*AC6+AD6</f>
        <v>83</v>
      </c>
      <c r="AF6" s="61"/>
      <c r="AG6" s="6"/>
      <c r="AH6" s="6"/>
      <c r="AI6" s="62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</row>
    <row r="7" spans="1:168">
      <c r="A7" s="146">
        <v>3</v>
      </c>
      <c r="B7" s="1" t="s">
        <v>6</v>
      </c>
      <c r="C7" s="11">
        <f>G7+K7+O7+S7+W7+AA7+AE7</f>
        <v>235</v>
      </c>
      <c r="D7" s="22">
        <v>1</v>
      </c>
      <c r="E7" s="3">
        <v>81</v>
      </c>
      <c r="F7" s="3">
        <v>5</v>
      </c>
      <c r="G7" s="83">
        <f>D7*E7+F7</f>
        <v>86</v>
      </c>
      <c r="H7" s="27">
        <v>1</v>
      </c>
      <c r="I7" s="28">
        <v>66</v>
      </c>
      <c r="J7" s="28">
        <v>1</v>
      </c>
      <c r="K7" s="72">
        <f>H7*I7+J7</f>
        <v>67</v>
      </c>
      <c r="L7" s="33"/>
      <c r="M7" s="34"/>
      <c r="N7" s="34"/>
      <c r="O7" s="91">
        <f>L7*M7+N7</f>
        <v>0</v>
      </c>
      <c r="P7" s="39"/>
      <c r="Q7" s="40"/>
      <c r="R7" s="40"/>
      <c r="S7" s="69"/>
      <c r="T7" s="45">
        <v>1</v>
      </c>
      <c r="U7" s="46">
        <v>80</v>
      </c>
      <c r="V7" s="46">
        <v>2</v>
      </c>
      <c r="W7" s="97">
        <f>T7*U7+V7</f>
        <v>82</v>
      </c>
      <c r="X7" s="51"/>
      <c r="Y7" s="52"/>
      <c r="Z7" s="52"/>
      <c r="AA7" s="66"/>
      <c r="AB7" s="142">
        <v>1</v>
      </c>
      <c r="AC7" s="57">
        <v>0</v>
      </c>
      <c r="AD7" s="57">
        <v>0</v>
      </c>
      <c r="AE7" s="58">
        <f>AB7*AC7+AD7</f>
        <v>0</v>
      </c>
      <c r="AF7" s="61"/>
      <c r="AG7" s="6"/>
      <c r="AH7" s="6"/>
      <c r="AI7" s="62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</row>
    <row r="8" spans="1:168">
      <c r="A8" s="146">
        <v>4</v>
      </c>
      <c r="B8" s="1" t="s">
        <v>7</v>
      </c>
      <c r="C8" s="11">
        <f>G8+K8+O8+S8+W8+AA8+AE8</f>
        <v>234.6</v>
      </c>
      <c r="D8" s="22">
        <v>1</v>
      </c>
      <c r="E8" s="3">
        <v>81</v>
      </c>
      <c r="F8" s="3">
        <v>4</v>
      </c>
      <c r="G8" s="83">
        <f>D8*E8+F8</f>
        <v>85</v>
      </c>
      <c r="H8" s="27"/>
      <c r="I8" s="28"/>
      <c r="J8" s="28"/>
      <c r="K8" s="72"/>
      <c r="L8" s="33">
        <v>1.2</v>
      </c>
      <c r="M8" s="34">
        <v>83</v>
      </c>
      <c r="N8" s="34">
        <v>3</v>
      </c>
      <c r="O8" s="91">
        <f>L8*M8+N8</f>
        <v>102.6</v>
      </c>
      <c r="P8" s="39"/>
      <c r="Q8" s="40"/>
      <c r="R8" s="40"/>
      <c r="S8" s="69"/>
      <c r="T8" s="45"/>
      <c r="U8" s="46"/>
      <c r="V8" s="46"/>
      <c r="W8" s="97"/>
      <c r="X8" s="51"/>
      <c r="Y8" s="52"/>
      <c r="Z8" s="52"/>
      <c r="AA8" s="66"/>
      <c r="AB8" s="142">
        <v>1</v>
      </c>
      <c r="AC8" s="57">
        <v>44</v>
      </c>
      <c r="AD8" s="57">
        <v>3</v>
      </c>
      <c r="AE8" s="58">
        <f>AB8*AC8+AD8</f>
        <v>47</v>
      </c>
      <c r="AF8" s="61"/>
      <c r="AG8" s="6"/>
      <c r="AH8" s="6"/>
      <c r="AI8" s="62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</row>
    <row r="9" spans="1:168">
      <c r="A9" s="146">
        <v>5</v>
      </c>
      <c r="B9" s="1" t="s">
        <v>30</v>
      </c>
      <c r="C9" s="11">
        <f>K9+O9+S9+W9+AA9+AE9</f>
        <v>104</v>
      </c>
      <c r="D9" s="22">
        <v>1</v>
      </c>
      <c r="E9" s="3">
        <v>22</v>
      </c>
      <c r="F9" s="3">
        <v>2</v>
      </c>
      <c r="G9" s="83">
        <f>D9*E9+F9</f>
        <v>24</v>
      </c>
      <c r="H9" s="27">
        <v>1</v>
      </c>
      <c r="I9" s="28">
        <v>42</v>
      </c>
      <c r="J9" s="28">
        <v>1</v>
      </c>
      <c r="K9" s="72">
        <f>H9*I9+J9</f>
        <v>43</v>
      </c>
      <c r="L9" s="33">
        <v>1</v>
      </c>
      <c r="M9" s="34">
        <v>59</v>
      </c>
      <c r="N9" s="34">
        <v>2</v>
      </c>
      <c r="O9" s="91">
        <f>L9*M9+N9</f>
        <v>61</v>
      </c>
      <c r="P9" s="39"/>
      <c r="Q9" s="40"/>
      <c r="R9" s="40"/>
      <c r="S9" s="69"/>
      <c r="T9" s="45"/>
      <c r="U9" s="46"/>
      <c r="V9" s="46"/>
      <c r="W9" s="97"/>
      <c r="X9" s="51"/>
      <c r="Y9" s="52"/>
      <c r="Z9" s="52"/>
      <c r="AA9" s="66"/>
      <c r="AB9" s="142"/>
      <c r="AC9" s="57"/>
      <c r="AD9" s="57"/>
      <c r="AE9" s="58"/>
      <c r="AF9" s="61"/>
      <c r="AG9" s="6"/>
      <c r="AH9" s="6"/>
      <c r="AI9" s="62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</row>
    <row r="10" spans="1:168">
      <c r="A10" s="146">
        <v>6</v>
      </c>
      <c r="B10" s="1" t="s">
        <v>46</v>
      </c>
      <c r="C10" s="11">
        <f>G10+K10+O10+W10+AA10+AE10</f>
        <v>101.6</v>
      </c>
      <c r="D10" s="22"/>
      <c r="E10" s="3"/>
      <c r="F10" s="3"/>
      <c r="G10" s="83"/>
      <c r="H10" s="27"/>
      <c r="I10" s="28"/>
      <c r="J10" s="28"/>
      <c r="K10" s="88"/>
      <c r="L10" s="33">
        <v>1.2</v>
      </c>
      <c r="M10" s="34">
        <v>83</v>
      </c>
      <c r="N10" s="34">
        <v>2</v>
      </c>
      <c r="O10" s="91">
        <f>L10*M10+N10</f>
        <v>101.6</v>
      </c>
      <c r="P10" s="39">
        <v>1</v>
      </c>
      <c r="Q10" s="40">
        <v>24</v>
      </c>
      <c r="R10" s="40">
        <v>2</v>
      </c>
      <c r="S10" s="69">
        <f>P10*Q10+R10</f>
        <v>26</v>
      </c>
      <c r="T10" s="45"/>
      <c r="U10" s="46"/>
      <c r="V10" s="46"/>
      <c r="W10" s="97"/>
      <c r="X10" s="51">
        <v>1</v>
      </c>
      <c r="Y10" s="52">
        <v>0</v>
      </c>
      <c r="Z10" s="52">
        <v>0</v>
      </c>
      <c r="AA10" s="66">
        <f>X10*Y10+Z10</f>
        <v>0</v>
      </c>
      <c r="AB10" s="142"/>
      <c r="AC10" s="57"/>
      <c r="AD10" s="57"/>
      <c r="AE10" s="58"/>
      <c r="AF10" s="61">
        <v>1</v>
      </c>
      <c r="AG10" s="6">
        <v>22</v>
      </c>
      <c r="AH10" s="6">
        <v>5</v>
      </c>
      <c r="AI10" s="62">
        <f t="shared" si="0"/>
        <v>27</v>
      </c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</row>
    <row r="11" spans="1:168">
      <c r="A11" s="146">
        <v>7</v>
      </c>
      <c r="B11" s="1" t="s">
        <v>74</v>
      </c>
      <c r="C11" s="11">
        <f>G11+K11+O11+S11+W11+AE11</f>
        <v>45</v>
      </c>
      <c r="D11" s="85"/>
      <c r="E11" s="86"/>
      <c r="F11" s="86"/>
      <c r="G11" s="87"/>
      <c r="H11" s="27"/>
      <c r="I11" s="28"/>
      <c r="J11" s="28"/>
      <c r="K11" s="88"/>
      <c r="L11" s="33"/>
      <c r="M11" s="34"/>
      <c r="N11" s="34"/>
      <c r="O11" s="92"/>
      <c r="P11" s="39"/>
      <c r="Q11" s="40"/>
      <c r="R11" s="40"/>
      <c r="S11" s="94"/>
      <c r="T11" s="45"/>
      <c r="U11" s="46"/>
      <c r="V11" s="46"/>
      <c r="W11" s="98"/>
      <c r="X11" s="51">
        <v>1</v>
      </c>
      <c r="Y11" s="52">
        <v>24</v>
      </c>
      <c r="Z11" s="52">
        <v>4</v>
      </c>
      <c r="AA11" s="66">
        <f>X11*Y11+Z11</f>
        <v>28</v>
      </c>
      <c r="AB11" s="142">
        <v>1</v>
      </c>
      <c r="AC11" s="57">
        <v>44</v>
      </c>
      <c r="AD11" s="57">
        <v>1</v>
      </c>
      <c r="AE11" s="58">
        <f>AB11*AC11+AD11</f>
        <v>45</v>
      </c>
      <c r="AF11" s="61">
        <v>1</v>
      </c>
      <c r="AG11" s="6">
        <v>0</v>
      </c>
      <c r="AH11" s="6">
        <v>0</v>
      </c>
      <c r="AI11" s="62">
        <f t="shared" si="0"/>
        <v>0</v>
      </c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</row>
    <row r="12" spans="1:168">
      <c r="A12" s="146">
        <v>8</v>
      </c>
      <c r="B12" s="1" t="s">
        <v>23</v>
      </c>
      <c r="C12" s="11">
        <f>K12+S12+AA12+AE12</f>
        <v>44</v>
      </c>
      <c r="D12" s="22">
        <v>1</v>
      </c>
      <c r="E12" s="3">
        <v>22</v>
      </c>
      <c r="F12" s="3">
        <v>5</v>
      </c>
      <c r="G12" s="83">
        <f>D12*E12+F12</f>
        <v>27</v>
      </c>
      <c r="H12" s="27"/>
      <c r="I12" s="28"/>
      <c r="J12" s="28"/>
      <c r="K12" s="72"/>
      <c r="L12" s="33">
        <v>1</v>
      </c>
      <c r="M12" s="34">
        <v>20</v>
      </c>
      <c r="N12" s="34">
        <v>1</v>
      </c>
      <c r="O12" s="91">
        <f>L12*M12+N12</f>
        <v>21</v>
      </c>
      <c r="P12" s="39"/>
      <c r="Q12" s="40"/>
      <c r="R12" s="40"/>
      <c r="S12" s="69"/>
      <c r="T12" s="45">
        <v>1</v>
      </c>
      <c r="U12" s="46">
        <v>18</v>
      </c>
      <c r="V12" s="46">
        <v>12</v>
      </c>
      <c r="W12" s="97">
        <f>T12*U12+V12</f>
        <v>30</v>
      </c>
      <c r="X12" s="51"/>
      <c r="Y12" s="52"/>
      <c r="Z12" s="52"/>
      <c r="AA12" s="66"/>
      <c r="AB12" s="142">
        <v>1</v>
      </c>
      <c r="AC12" s="57">
        <v>44</v>
      </c>
      <c r="AD12" s="57">
        <v>0</v>
      </c>
      <c r="AE12" s="58">
        <f>AB12*AC12+AD12</f>
        <v>44</v>
      </c>
      <c r="AF12" s="61">
        <v>1</v>
      </c>
      <c r="AG12" s="4">
        <v>22</v>
      </c>
      <c r="AH12" s="4">
        <v>4</v>
      </c>
      <c r="AI12" s="62">
        <f t="shared" si="0"/>
        <v>26</v>
      </c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</row>
    <row r="13" spans="1:168">
      <c r="A13" s="146">
        <v>8</v>
      </c>
      <c r="B13" s="1" t="s">
        <v>35</v>
      </c>
      <c r="C13" s="11">
        <f>G13+K13+O13+S13+W13+AA13+AE13</f>
        <v>44</v>
      </c>
      <c r="D13" s="22"/>
      <c r="E13" s="3"/>
      <c r="F13" s="3"/>
      <c r="G13" s="83"/>
      <c r="H13" s="27">
        <v>1</v>
      </c>
      <c r="I13" s="28">
        <v>42</v>
      </c>
      <c r="J13" s="28">
        <v>2</v>
      </c>
      <c r="K13" s="72">
        <f>H13*I13+J13</f>
        <v>44</v>
      </c>
      <c r="L13" s="33"/>
      <c r="M13" s="34"/>
      <c r="N13" s="34"/>
      <c r="O13" s="91"/>
      <c r="P13" s="39"/>
      <c r="Q13" s="40"/>
      <c r="R13" s="40"/>
      <c r="S13" s="69"/>
      <c r="T13" s="45"/>
      <c r="U13" s="46"/>
      <c r="V13" s="46"/>
      <c r="W13" s="97"/>
      <c r="X13" s="51"/>
      <c r="Y13" s="52"/>
      <c r="Z13" s="52"/>
      <c r="AA13" s="66"/>
      <c r="AB13" s="142"/>
      <c r="AC13" s="57"/>
      <c r="AD13" s="57"/>
      <c r="AE13" s="58"/>
      <c r="AF13" s="61"/>
      <c r="AG13" s="6"/>
      <c r="AH13" s="6"/>
      <c r="AI13" s="62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</row>
    <row r="14" spans="1:168">
      <c r="A14" s="146">
        <v>8</v>
      </c>
      <c r="B14" s="1" t="s">
        <v>73</v>
      </c>
      <c r="C14" s="11">
        <f>G14+K14+O14+S14+W14+AE14</f>
        <v>44</v>
      </c>
      <c r="D14" s="22"/>
      <c r="E14" s="3"/>
      <c r="F14" s="3"/>
      <c r="G14" s="83"/>
      <c r="H14" s="27"/>
      <c r="I14" s="28"/>
      <c r="J14" s="28"/>
      <c r="K14" s="88"/>
      <c r="L14" s="33"/>
      <c r="M14" s="34"/>
      <c r="N14" s="34"/>
      <c r="O14" s="92"/>
      <c r="P14" s="39"/>
      <c r="Q14" s="40"/>
      <c r="R14" s="40"/>
      <c r="S14" s="94"/>
      <c r="T14" s="45"/>
      <c r="U14" s="46"/>
      <c r="V14" s="46"/>
      <c r="W14" s="98"/>
      <c r="X14" s="51">
        <v>1</v>
      </c>
      <c r="Y14" s="52">
        <v>24</v>
      </c>
      <c r="Z14" s="52">
        <v>5</v>
      </c>
      <c r="AA14" s="66">
        <f>X14*Y14+Z14</f>
        <v>29</v>
      </c>
      <c r="AB14" s="142">
        <v>1</v>
      </c>
      <c r="AC14" s="57">
        <v>44</v>
      </c>
      <c r="AD14" s="57">
        <v>0</v>
      </c>
      <c r="AE14" s="58">
        <f>AB14*AC14+AD14</f>
        <v>44</v>
      </c>
      <c r="AF14" s="61">
        <v>1</v>
      </c>
      <c r="AG14" s="6">
        <v>0</v>
      </c>
      <c r="AH14" s="6">
        <v>0</v>
      </c>
      <c r="AI14" s="62">
        <f t="shared" ref="AI14" si="1">AF14*AG14+AH14</f>
        <v>0</v>
      </c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</row>
    <row r="15" spans="1:168">
      <c r="A15" s="146"/>
      <c r="B15" s="1" t="s">
        <v>44</v>
      </c>
      <c r="C15" s="11">
        <v>0</v>
      </c>
      <c r="D15" s="22"/>
      <c r="E15" s="3"/>
      <c r="F15" s="3"/>
      <c r="G15" s="83"/>
      <c r="H15" s="27">
        <v>1</v>
      </c>
      <c r="I15" s="28">
        <v>24</v>
      </c>
      <c r="J15" s="28">
        <v>1</v>
      </c>
      <c r="K15" s="72">
        <f>H15*I15+J15</f>
        <v>25</v>
      </c>
      <c r="L15" s="33">
        <v>1</v>
      </c>
      <c r="M15" s="34">
        <v>20</v>
      </c>
      <c r="N15" s="34">
        <v>2</v>
      </c>
      <c r="O15" s="91">
        <f>L15*M15+N15</f>
        <v>22</v>
      </c>
      <c r="P15" s="39"/>
      <c r="Q15" s="40"/>
      <c r="R15" s="40"/>
      <c r="S15" s="69"/>
      <c r="T15" s="45">
        <v>1</v>
      </c>
      <c r="U15" s="46">
        <v>18</v>
      </c>
      <c r="V15" s="46">
        <v>7</v>
      </c>
      <c r="W15" s="97">
        <f>T15*U15+V15</f>
        <v>25</v>
      </c>
      <c r="X15" s="51"/>
      <c r="Y15" s="52"/>
      <c r="Z15" s="52"/>
      <c r="AA15" s="66"/>
      <c r="AB15" s="142"/>
      <c r="AC15" s="57"/>
      <c r="AD15" s="57"/>
      <c r="AE15" s="58"/>
      <c r="AF15" s="61"/>
      <c r="AG15" s="6"/>
      <c r="AH15" s="6"/>
      <c r="AI15" s="62"/>
      <c r="AJ15" s="101">
        <v>72</v>
      </c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</row>
    <row r="16" spans="1:168">
      <c r="A16" s="146"/>
      <c r="B16" s="1" t="s">
        <v>63</v>
      </c>
      <c r="C16" s="11">
        <v>0</v>
      </c>
      <c r="D16" s="22"/>
      <c r="E16" s="3"/>
      <c r="F16" s="3"/>
      <c r="G16" s="83"/>
      <c r="H16" s="27"/>
      <c r="I16" s="28"/>
      <c r="J16" s="28"/>
      <c r="K16" s="88"/>
      <c r="L16" s="33"/>
      <c r="M16" s="34"/>
      <c r="N16" s="34"/>
      <c r="O16" s="92"/>
      <c r="P16" s="39"/>
      <c r="Q16" s="40"/>
      <c r="R16" s="40"/>
      <c r="S16" s="94"/>
      <c r="T16" s="45">
        <v>1</v>
      </c>
      <c r="U16" s="46">
        <v>18</v>
      </c>
      <c r="V16" s="46">
        <v>9</v>
      </c>
      <c r="W16" s="97">
        <f>T16*U16+V16</f>
        <v>27</v>
      </c>
      <c r="X16" s="51"/>
      <c r="Y16" s="52"/>
      <c r="Z16" s="52"/>
      <c r="AA16" s="66"/>
      <c r="AB16" s="142"/>
      <c r="AC16" s="57"/>
      <c r="AD16" s="57"/>
      <c r="AE16" s="58"/>
      <c r="AF16" s="61">
        <v>1</v>
      </c>
      <c r="AG16" s="6">
        <v>22</v>
      </c>
      <c r="AH16" s="6">
        <v>7</v>
      </c>
      <c r="AI16" s="62">
        <f>AF16*AG16+AH16</f>
        <v>29</v>
      </c>
      <c r="AJ16" s="101">
        <v>56</v>
      </c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</row>
    <row r="17" spans="1:97">
      <c r="A17" s="146"/>
      <c r="B17" s="1" t="s">
        <v>75</v>
      </c>
      <c r="C17" s="11">
        <v>0</v>
      </c>
      <c r="D17" s="22"/>
      <c r="E17" s="3"/>
      <c r="F17" s="3"/>
      <c r="G17" s="83"/>
      <c r="H17" s="27"/>
      <c r="I17" s="28"/>
      <c r="J17" s="28"/>
      <c r="K17" s="88"/>
      <c r="L17" s="33"/>
      <c r="M17" s="34"/>
      <c r="N17" s="34"/>
      <c r="O17" s="92"/>
      <c r="P17" s="39"/>
      <c r="Q17" s="40"/>
      <c r="R17" s="40"/>
      <c r="S17" s="94"/>
      <c r="T17" s="45"/>
      <c r="U17" s="46"/>
      <c r="V17" s="46"/>
      <c r="W17" s="98"/>
      <c r="X17" s="51">
        <v>1</v>
      </c>
      <c r="Y17" s="52">
        <v>24</v>
      </c>
      <c r="Z17" s="52">
        <v>3</v>
      </c>
      <c r="AA17" s="66">
        <f>X17*Y17+Z17</f>
        <v>27</v>
      </c>
      <c r="AB17" s="142"/>
      <c r="AC17" s="57"/>
      <c r="AD17" s="57"/>
      <c r="AE17" s="58"/>
      <c r="AF17" s="61">
        <v>1</v>
      </c>
      <c r="AG17" s="6">
        <v>22</v>
      </c>
      <c r="AH17" s="6">
        <v>1</v>
      </c>
      <c r="AI17" s="62">
        <f>AF17*AG17+AH17</f>
        <v>23</v>
      </c>
      <c r="AJ17" s="101">
        <v>50</v>
      </c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</row>
    <row r="18" spans="1:97">
      <c r="A18" s="146"/>
      <c r="B18" s="1" t="s">
        <v>27</v>
      </c>
      <c r="C18" s="11">
        <v>0</v>
      </c>
      <c r="D18" s="22">
        <v>1</v>
      </c>
      <c r="E18" s="3">
        <v>0</v>
      </c>
      <c r="F18" s="3">
        <v>0</v>
      </c>
      <c r="G18" s="83">
        <f>D18*E18+F18</f>
        <v>0</v>
      </c>
      <c r="H18" s="27"/>
      <c r="I18" s="28"/>
      <c r="J18" s="28"/>
      <c r="K18" s="72"/>
      <c r="L18" s="33">
        <v>1</v>
      </c>
      <c r="M18" s="34">
        <v>20</v>
      </c>
      <c r="N18" s="34">
        <v>4</v>
      </c>
      <c r="O18" s="91">
        <f>L18*M18+N18</f>
        <v>24</v>
      </c>
      <c r="P18" s="39"/>
      <c r="Q18" s="40"/>
      <c r="R18" s="40"/>
      <c r="S18" s="69"/>
      <c r="T18" s="45">
        <v>1</v>
      </c>
      <c r="U18" s="46">
        <v>0</v>
      </c>
      <c r="V18" s="46">
        <v>0</v>
      </c>
      <c r="W18" s="97">
        <f>T18*U18+V18</f>
        <v>0</v>
      </c>
      <c r="X18" s="51"/>
      <c r="Y18" s="52"/>
      <c r="Z18" s="52"/>
      <c r="AA18" s="66"/>
      <c r="AB18" s="142">
        <v>1</v>
      </c>
      <c r="AC18" s="57">
        <v>22</v>
      </c>
      <c r="AD18" s="57">
        <v>3</v>
      </c>
      <c r="AE18" s="58">
        <f>AB18*AC18+AD18</f>
        <v>25</v>
      </c>
      <c r="AF18" s="61"/>
      <c r="AG18" s="6"/>
      <c r="AH18" s="6"/>
      <c r="AI18" s="62"/>
      <c r="AJ18" s="101">
        <v>49</v>
      </c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</row>
    <row r="19" spans="1:97">
      <c r="A19" s="146"/>
      <c r="B19" s="1" t="s">
        <v>55</v>
      </c>
      <c r="C19" s="11">
        <v>0</v>
      </c>
      <c r="D19" s="22"/>
      <c r="E19" s="3"/>
      <c r="F19" s="3"/>
      <c r="G19" s="83"/>
      <c r="H19" s="27"/>
      <c r="I19" s="28"/>
      <c r="J19" s="28"/>
      <c r="K19" s="88"/>
      <c r="L19" s="33"/>
      <c r="M19" s="34"/>
      <c r="N19" s="34"/>
      <c r="O19" s="92"/>
      <c r="P19" s="39">
        <v>1</v>
      </c>
      <c r="Q19" s="40">
        <v>15</v>
      </c>
      <c r="R19" s="40">
        <v>3</v>
      </c>
      <c r="S19" s="69">
        <f>P19*Q19+R19</f>
        <v>18</v>
      </c>
      <c r="T19" s="45"/>
      <c r="U19" s="46"/>
      <c r="V19" s="46"/>
      <c r="W19" s="97"/>
      <c r="X19" s="51">
        <v>1</v>
      </c>
      <c r="Y19" s="52">
        <v>16</v>
      </c>
      <c r="Z19" s="52">
        <v>0</v>
      </c>
      <c r="AA19" s="66">
        <f>X19*Y19+Z19</f>
        <v>16</v>
      </c>
      <c r="AB19" s="142"/>
      <c r="AC19" s="57"/>
      <c r="AD19" s="57"/>
      <c r="AE19" s="58"/>
      <c r="AF19" s="61"/>
      <c r="AG19" s="6"/>
      <c r="AH19" s="6"/>
      <c r="AI19" s="62"/>
      <c r="AJ19" s="101">
        <v>34</v>
      </c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</row>
    <row r="20" spans="1:97">
      <c r="A20" s="146"/>
      <c r="B20" s="1" t="s">
        <v>144</v>
      </c>
      <c r="C20" s="11">
        <v>0</v>
      </c>
      <c r="D20" s="22"/>
      <c r="E20" s="3"/>
      <c r="F20" s="3"/>
      <c r="G20" s="83"/>
      <c r="H20" s="27"/>
      <c r="I20" s="28"/>
      <c r="J20" s="28"/>
      <c r="K20" s="88"/>
      <c r="L20" s="33"/>
      <c r="M20" s="34"/>
      <c r="N20" s="34"/>
      <c r="O20" s="92"/>
      <c r="P20" s="39"/>
      <c r="Q20" s="40"/>
      <c r="R20" s="40"/>
      <c r="S20" s="94"/>
      <c r="T20" s="45"/>
      <c r="U20" s="46"/>
      <c r="V20" s="46"/>
      <c r="W20" s="98"/>
      <c r="X20" s="51"/>
      <c r="Y20" s="52"/>
      <c r="Z20" s="52"/>
      <c r="AA20" s="100"/>
      <c r="AB20" s="142"/>
      <c r="AC20" s="57"/>
      <c r="AD20" s="57"/>
      <c r="AE20" s="144"/>
      <c r="AF20" s="61">
        <v>1</v>
      </c>
      <c r="AG20" s="1">
        <v>22</v>
      </c>
      <c r="AH20" s="1">
        <v>10</v>
      </c>
      <c r="AI20" s="62">
        <f>AF20*AG20+AH20</f>
        <v>32</v>
      </c>
      <c r="AJ20" s="101">
        <v>32</v>
      </c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</row>
    <row r="21" spans="1:97">
      <c r="A21" s="146"/>
      <c r="B21" s="1" t="s">
        <v>142</v>
      </c>
      <c r="C21" s="11">
        <v>0</v>
      </c>
      <c r="D21" s="22"/>
      <c r="E21" s="3"/>
      <c r="F21" s="3"/>
      <c r="G21" s="83"/>
      <c r="H21" s="27"/>
      <c r="I21" s="28"/>
      <c r="J21" s="28"/>
      <c r="K21" s="88"/>
      <c r="L21" s="33"/>
      <c r="M21" s="34"/>
      <c r="N21" s="34"/>
      <c r="O21" s="92"/>
      <c r="P21" s="39"/>
      <c r="Q21" s="40"/>
      <c r="R21" s="40"/>
      <c r="S21" s="94"/>
      <c r="T21" s="45"/>
      <c r="U21" s="46"/>
      <c r="V21" s="46"/>
      <c r="W21" s="98"/>
      <c r="X21" s="51"/>
      <c r="Y21" s="52"/>
      <c r="Z21" s="52"/>
      <c r="AA21" s="100"/>
      <c r="AB21" s="142"/>
      <c r="AC21" s="57"/>
      <c r="AD21" s="57"/>
      <c r="AE21" s="144"/>
      <c r="AF21" s="61">
        <v>1</v>
      </c>
      <c r="AG21" s="1">
        <v>22</v>
      </c>
      <c r="AH21" s="1">
        <v>9</v>
      </c>
      <c r="AI21" s="62">
        <f>AF21*AG21+AH21</f>
        <v>31</v>
      </c>
      <c r="AJ21" s="101">
        <v>31</v>
      </c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</row>
    <row r="22" spans="1:97">
      <c r="A22" s="146"/>
      <c r="B22" s="1" t="s">
        <v>36</v>
      </c>
      <c r="C22" s="11">
        <v>0</v>
      </c>
      <c r="D22" s="22"/>
      <c r="E22" s="3"/>
      <c r="F22" s="3"/>
      <c r="G22" s="83"/>
      <c r="H22" s="27">
        <v>1</v>
      </c>
      <c r="I22" s="28">
        <v>24</v>
      </c>
      <c r="J22" s="28">
        <v>6</v>
      </c>
      <c r="K22" s="72">
        <f>H22*I22+J22</f>
        <v>30</v>
      </c>
      <c r="L22" s="33"/>
      <c r="M22" s="34"/>
      <c r="N22" s="34"/>
      <c r="O22" s="91"/>
      <c r="P22" s="39"/>
      <c r="Q22" s="40"/>
      <c r="R22" s="40"/>
      <c r="S22" s="69"/>
      <c r="T22" s="45"/>
      <c r="U22" s="46"/>
      <c r="V22" s="46"/>
      <c r="W22" s="97"/>
      <c r="X22" s="51"/>
      <c r="Y22" s="52"/>
      <c r="Z22" s="52"/>
      <c r="AA22" s="66"/>
      <c r="AB22" s="142"/>
      <c r="AC22" s="57"/>
      <c r="AD22" s="57"/>
      <c r="AE22" s="58"/>
      <c r="AF22" s="61"/>
      <c r="AG22" s="6"/>
      <c r="AH22" s="6"/>
      <c r="AI22" s="62"/>
      <c r="AJ22" s="101">
        <v>30</v>
      </c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</row>
    <row r="23" spans="1:97">
      <c r="A23" s="146"/>
      <c r="B23" s="1" t="s">
        <v>69</v>
      </c>
      <c r="C23" s="11">
        <v>0</v>
      </c>
      <c r="D23" s="22"/>
      <c r="E23" s="3"/>
      <c r="F23" s="3"/>
      <c r="G23" s="83"/>
      <c r="H23" s="27"/>
      <c r="I23" s="28"/>
      <c r="J23" s="28"/>
      <c r="K23" s="88"/>
      <c r="L23" s="33"/>
      <c r="M23" s="34"/>
      <c r="N23" s="34"/>
      <c r="O23" s="92"/>
      <c r="P23" s="39"/>
      <c r="Q23" s="40"/>
      <c r="R23" s="40"/>
      <c r="S23" s="94"/>
      <c r="T23" s="45"/>
      <c r="U23" s="46"/>
      <c r="V23" s="46"/>
      <c r="W23" s="98"/>
      <c r="X23" s="51">
        <v>1</v>
      </c>
      <c r="Y23" s="52">
        <v>24</v>
      </c>
      <c r="Z23" s="52">
        <v>5</v>
      </c>
      <c r="AA23" s="66">
        <f>X23*Y23+Z23</f>
        <v>29</v>
      </c>
      <c r="AB23" s="142"/>
      <c r="AC23" s="57"/>
      <c r="AD23" s="57"/>
      <c r="AE23" s="58"/>
      <c r="AF23" s="61"/>
      <c r="AG23" s="6"/>
      <c r="AH23" s="6"/>
      <c r="AI23" s="62"/>
      <c r="AJ23" s="101">
        <v>29</v>
      </c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</row>
    <row r="24" spans="1:97">
      <c r="A24" s="146"/>
      <c r="B24" s="1" t="s">
        <v>61</v>
      </c>
      <c r="C24" s="11">
        <v>0</v>
      </c>
      <c r="D24" s="22"/>
      <c r="E24" s="3"/>
      <c r="F24" s="3"/>
      <c r="G24" s="83"/>
      <c r="H24" s="27"/>
      <c r="I24" s="28"/>
      <c r="J24" s="28"/>
      <c r="K24" s="88"/>
      <c r="L24" s="33"/>
      <c r="M24" s="34"/>
      <c r="N24" s="34"/>
      <c r="O24" s="92"/>
      <c r="P24" s="39"/>
      <c r="Q24" s="40"/>
      <c r="R24" s="40"/>
      <c r="S24" s="94"/>
      <c r="T24" s="45">
        <v>1</v>
      </c>
      <c r="U24" s="46">
        <v>18</v>
      </c>
      <c r="V24" s="46">
        <v>11</v>
      </c>
      <c r="W24" s="97">
        <f>T24*U24+V24</f>
        <v>29</v>
      </c>
      <c r="X24" s="51"/>
      <c r="Y24" s="52"/>
      <c r="Z24" s="52"/>
      <c r="AA24" s="66"/>
      <c r="AB24" s="142"/>
      <c r="AC24" s="57"/>
      <c r="AD24" s="57"/>
      <c r="AE24" s="58"/>
      <c r="AF24" s="61"/>
      <c r="AG24" s="6"/>
      <c r="AH24" s="6"/>
      <c r="AI24" s="62"/>
      <c r="AJ24" s="101">
        <v>29</v>
      </c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</row>
    <row r="25" spans="1:97">
      <c r="A25" s="146"/>
      <c r="B25" s="1" t="s">
        <v>62</v>
      </c>
      <c r="C25" s="11">
        <v>0</v>
      </c>
      <c r="D25" s="22"/>
      <c r="E25" s="3"/>
      <c r="F25" s="3"/>
      <c r="G25" s="83"/>
      <c r="H25" s="27"/>
      <c r="I25" s="28"/>
      <c r="J25" s="28"/>
      <c r="K25" s="88"/>
      <c r="L25" s="33"/>
      <c r="M25" s="34"/>
      <c r="N25" s="34"/>
      <c r="O25" s="92"/>
      <c r="P25" s="39"/>
      <c r="Q25" s="40"/>
      <c r="R25" s="40"/>
      <c r="S25" s="94"/>
      <c r="T25" s="45">
        <v>1</v>
      </c>
      <c r="U25" s="46">
        <v>18</v>
      </c>
      <c r="V25" s="46">
        <v>10</v>
      </c>
      <c r="W25" s="97">
        <f>T25*U25+V25</f>
        <v>28</v>
      </c>
      <c r="X25" s="51"/>
      <c r="Y25" s="52"/>
      <c r="Z25" s="52"/>
      <c r="AA25" s="66"/>
      <c r="AB25" s="142"/>
      <c r="AC25" s="57"/>
      <c r="AD25" s="57"/>
      <c r="AE25" s="58"/>
      <c r="AF25" s="61"/>
      <c r="AG25" s="6"/>
      <c r="AH25" s="6"/>
      <c r="AI25" s="62"/>
      <c r="AJ25" s="101">
        <v>28</v>
      </c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</row>
    <row r="26" spans="1:97">
      <c r="A26" s="146"/>
      <c r="B26" s="1" t="s">
        <v>38</v>
      </c>
      <c r="C26" s="11">
        <v>0</v>
      </c>
      <c r="D26" s="22"/>
      <c r="E26" s="3"/>
      <c r="F26" s="3"/>
      <c r="G26" s="83"/>
      <c r="H26" s="27">
        <v>1</v>
      </c>
      <c r="I26" s="28">
        <v>24</v>
      </c>
      <c r="J26" s="28">
        <v>4</v>
      </c>
      <c r="K26" s="72">
        <f>H26*I26+J26</f>
        <v>28</v>
      </c>
      <c r="L26" s="33"/>
      <c r="M26" s="34"/>
      <c r="N26" s="34"/>
      <c r="O26" s="91"/>
      <c r="P26" s="39"/>
      <c r="Q26" s="40"/>
      <c r="R26" s="40"/>
      <c r="S26" s="69"/>
      <c r="T26" s="45"/>
      <c r="U26" s="46"/>
      <c r="V26" s="46"/>
      <c r="W26" s="97"/>
      <c r="X26" s="51"/>
      <c r="Y26" s="52"/>
      <c r="Z26" s="52"/>
      <c r="AA26" s="66"/>
      <c r="AB26" s="142"/>
      <c r="AC26" s="57"/>
      <c r="AD26" s="57"/>
      <c r="AE26" s="58"/>
      <c r="AF26" s="61"/>
      <c r="AG26" s="6"/>
      <c r="AH26" s="6"/>
      <c r="AI26" s="62"/>
      <c r="AJ26" s="101">
        <v>28</v>
      </c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</row>
    <row r="27" spans="1:97">
      <c r="A27" s="146"/>
      <c r="B27" s="1" t="s">
        <v>54</v>
      </c>
      <c r="C27" s="11">
        <v>0</v>
      </c>
      <c r="D27" s="22"/>
      <c r="E27" s="3"/>
      <c r="F27" s="3"/>
      <c r="G27" s="83"/>
      <c r="H27" s="27"/>
      <c r="I27" s="28"/>
      <c r="J27" s="28"/>
      <c r="K27" s="88"/>
      <c r="L27" s="33"/>
      <c r="M27" s="34"/>
      <c r="N27" s="34"/>
      <c r="O27" s="92"/>
      <c r="P27" s="39">
        <v>1</v>
      </c>
      <c r="Q27" s="40">
        <v>24</v>
      </c>
      <c r="R27" s="40">
        <v>3</v>
      </c>
      <c r="S27" s="69">
        <f>P27*Q27+R27</f>
        <v>27</v>
      </c>
      <c r="T27" s="45"/>
      <c r="U27" s="46"/>
      <c r="V27" s="46"/>
      <c r="W27" s="97"/>
      <c r="X27" s="51"/>
      <c r="Y27" s="52"/>
      <c r="Z27" s="52"/>
      <c r="AA27" s="66"/>
      <c r="AB27" s="142"/>
      <c r="AC27" s="57"/>
      <c r="AD27" s="57"/>
      <c r="AE27" s="58"/>
      <c r="AF27" s="61"/>
      <c r="AG27" s="6"/>
      <c r="AH27" s="6"/>
      <c r="AI27" s="62"/>
      <c r="AJ27" s="101">
        <v>27</v>
      </c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</row>
    <row r="28" spans="1:97">
      <c r="A28" s="146"/>
      <c r="B28" s="1" t="s">
        <v>43</v>
      </c>
      <c r="C28" s="11">
        <v>0</v>
      </c>
      <c r="D28" s="22"/>
      <c r="E28" s="3"/>
      <c r="F28" s="3"/>
      <c r="G28" s="83"/>
      <c r="H28" s="27">
        <v>1</v>
      </c>
      <c r="I28" s="28">
        <v>24</v>
      </c>
      <c r="J28" s="28">
        <v>2</v>
      </c>
      <c r="K28" s="72">
        <f>H28*I28+J28</f>
        <v>26</v>
      </c>
      <c r="L28" s="33"/>
      <c r="M28" s="34"/>
      <c r="N28" s="34"/>
      <c r="O28" s="91"/>
      <c r="P28" s="39">
        <v>1</v>
      </c>
      <c r="Q28" s="40">
        <v>0</v>
      </c>
      <c r="R28" s="40">
        <v>0</v>
      </c>
      <c r="S28" s="69">
        <f>P28*Q28+R28</f>
        <v>0</v>
      </c>
      <c r="T28" s="45"/>
      <c r="U28" s="46"/>
      <c r="V28" s="46"/>
      <c r="W28" s="97"/>
      <c r="X28" s="51"/>
      <c r="Y28" s="52"/>
      <c r="Z28" s="52"/>
      <c r="AA28" s="66"/>
      <c r="AB28" s="142"/>
      <c r="AC28" s="57"/>
      <c r="AD28" s="57"/>
      <c r="AE28" s="58"/>
      <c r="AF28" s="61"/>
      <c r="AG28" s="6"/>
      <c r="AH28" s="6"/>
      <c r="AI28" s="62"/>
      <c r="AJ28" s="101">
        <v>26</v>
      </c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</row>
    <row r="29" spans="1:97">
      <c r="A29" s="146"/>
      <c r="B29" s="1" t="s">
        <v>84</v>
      </c>
      <c r="C29" s="11">
        <v>0</v>
      </c>
      <c r="D29" s="22"/>
      <c r="E29" s="3"/>
      <c r="F29" s="3"/>
      <c r="G29" s="83"/>
      <c r="H29" s="27"/>
      <c r="I29" s="28"/>
      <c r="J29" s="28"/>
      <c r="K29" s="88"/>
      <c r="L29" s="33"/>
      <c r="M29" s="34"/>
      <c r="N29" s="34"/>
      <c r="O29" s="92"/>
      <c r="P29" s="39"/>
      <c r="Q29" s="40"/>
      <c r="R29" s="40"/>
      <c r="S29" s="94"/>
      <c r="T29" s="45"/>
      <c r="U29" s="46"/>
      <c r="V29" s="46"/>
      <c r="W29" s="98"/>
      <c r="X29" s="51"/>
      <c r="Y29" s="52"/>
      <c r="Z29" s="52"/>
      <c r="AA29" s="100"/>
      <c r="AB29" s="142">
        <v>1</v>
      </c>
      <c r="AC29" s="57">
        <v>22</v>
      </c>
      <c r="AD29" s="57">
        <v>4</v>
      </c>
      <c r="AE29" s="58">
        <f>AB29*AC29+AD29</f>
        <v>26</v>
      </c>
      <c r="AF29" s="61"/>
      <c r="AG29" s="6"/>
      <c r="AH29" s="6"/>
      <c r="AI29" s="62"/>
      <c r="AJ29" s="101">
        <v>26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</row>
    <row r="30" spans="1:97">
      <c r="A30" s="146"/>
      <c r="B30" s="1" t="s">
        <v>77</v>
      </c>
      <c r="C30" s="11">
        <f>G30+K30+O30+S30+W30+AA30+AE30</f>
        <v>0</v>
      </c>
      <c r="D30" s="22"/>
      <c r="E30" s="3"/>
      <c r="F30" s="3"/>
      <c r="G30" s="83"/>
      <c r="H30" s="27"/>
      <c r="I30" s="28"/>
      <c r="J30" s="28"/>
      <c r="K30" s="88"/>
      <c r="L30" s="33"/>
      <c r="M30" s="34"/>
      <c r="N30" s="34"/>
      <c r="O30" s="92"/>
      <c r="P30" s="39"/>
      <c r="Q30" s="40"/>
      <c r="R30" s="40"/>
      <c r="S30" s="94"/>
      <c r="T30" s="45"/>
      <c r="U30" s="46"/>
      <c r="V30" s="46"/>
      <c r="W30" s="98"/>
      <c r="X30" s="51">
        <v>1</v>
      </c>
      <c r="Y30" s="52">
        <v>0</v>
      </c>
      <c r="Z30" s="52">
        <v>0</v>
      </c>
      <c r="AA30" s="66">
        <f>X30*Y30+Z30</f>
        <v>0</v>
      </c>
      <c r="AB30" s="142"/>
      <c r="AC30" s="57"/>
      <c r="AD30" s="57"/>
      <c r="AE30" s="58"/>
      <c r="AF30" s="61">
        <v>1</v>
      </c>
      <c r="AG30" s="6">
        <v>22</v>
      </c>
      <c r="AH30" s="6">
        <v>3</v>
      </c>
      <c r="AI30" s="62">
        <f>AF30*AG30+AH30</f>
        <v>25</v>
      </c>
      <c r="AJ30" s="101">
        <v>25</v>
      </c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</row>
    <row r="31" spans="1:97">
      <c r="A31" s="146"/>
      <c r="B31" s="1" t="s">
        <v>78</v>
      </c>
      <c r="C31" s="11">
        <v>0</v>
      </c>
      <c r="D31" s="22"/>
      <c r="E31" s="3"/>
      <c r="F31" s="3"/>
      <c r="G31" s="83"/>
      <c r="H31" s="27"/>
      <c r="I31" s="28"/>
      <c r="J31" s="28"/>
      <c r="K31" s="88"/>
      <c r="L31" s="33"/>
      <c r="M31" s="34"/>
      <c r="N31" s="34"/>
      <c r="O31" s="92"/>
      <c r="P31" s="39"/>
      <c r="Q31" s="40"/>
      <c r="R31" s="40"/>
      <c r="S31" s="94"/>
      <c r="T31" s="45"/>
      <c r="U31" s="46"/>
      <c r="V31" s="46"/>
      <c r="W31" s="98"/>
      <c r="X31" s="51">
        <v>1</v>
      </c>
      <c r="Y31" s="52">
        <v>16</v>
      </c>
      <c r="Z31" s="52">
        <v>5</v>
      </c>
      <c r="AA31" s="66">
        <f>X31*Y31+Z31</f>
        <v>21</v>
      </c>
      <c r="AB31" s="142"/>
      <c r="AC31" s="57"/>
      <c r="AD31" s="57"/>
      <c r="AE31" s="58"/>
      <c r="AF31" s="61"/>
      <c r="AG31" s="6"/>
      <c r="AH31" s="6"/>
      <c r="AI31" s="62"/>
      <c r="AJ31" s="101">
        <v>21</v>
      </c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</row>
    <row r="32" spans="1:97">
      <c r="A32" s="146"/>
      <c r="B32" s="1" t="s">
        <v>56</v>
      </c>
      <c r="C32" s="11">
        <v>0</v>
      </c>
      <c r="D32" s="22"/>
      <c r="E32" s="3"/>
      <c r="F32" s="3"/>
      <c r="G32" s="83"/>
      <c r="H32" s="27"/>
      <c r="I32" s="28"/>
      <c r="J32" s="28"/>
      <c r="K32" s="88"/>
      <c r="L32" s="33"/>
      <c r="M32" s="34"/>
      <c r="N32" s="34"/>
      <c r="O32" s="92"/>
      <c r="P32" s="39">
        <v>1</v>
      </c>
      <c r="Q32" s="40">
        <v>15</v>
      </c>
      <c r="R32" s="40">
        <v>2</v>
      </c>
      <c r="S32" s="69">
        <f>P32*Q32+R32</f>
        <v>17</v>
      </c>
      <c r="T32" s="45"/>
      <c r="U32" s="46"/>
      <c r="V32" s="46"/>
      <c r="W32" s="97"/>
      <c r="X32" s="51"/>
      <c r="Y32" s="52"/>
      <c r="Z32" s="52"/>
      <c r="AA32" s="66"/>
      <c r="AB32" s="142"/>
      <c r="AC32" s="57"/>
      <c r="AD32" s="57"/>
      <c r="AE32" s="58"/>
      <c r="AF32" s="61"/>
      <c r="AG32" s="6"/>
      <c r="AH32" s="6"/>
      <c r="AI32" s="62"/>
      <c r="AJ32" s="101">
        <v>17</v>
      </c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</row>
    <row r="33" spans="1:168">
      <c r="A33" s="146"/>
      <c r="B33" s="1" t="s">
        <v>58</v>
      </c>
      <c r="C33" s="11">
        <v>0</v>
      </c>
      <c r="D33" s="22"/>
      <c r="E33" s="3"/>
      <c r="F33" s="3"/>
      <c r="G33" s="83"/>
      <c r="H33" s="27"/>
      <c r="I33" s="28"/>
      <c r="J33" s="28"/>
      <c r="K33" s="88"/>
      <c r="L33" s="33"/>
      <c r="M33" s="34"/>
      <c r="N33" s="34"/>
      <c r="O33" s="92"/>
      <c r="P33" s="39">
        <v>1</v>
      </c>
      <c r="Q33" s="40">
        <v>15</v>
      </c>
      <c r="R33" s="40">
        <v>0</v>
      </c>
      <c r="S33" s="69">
        <f>P33*Q33+R33</f>
        <v>15</v>
      </c>
      <c r="T33" s="45"/>
      <c r="U33" s="46"/>
      <c r="V33" s="46"/>
      <c r="W33" s="97"/>
      <c r="X33" s="51"/>
      <c r="Y33" s="52"/>
      <c r="Z33" s="52"/>
      <c r="AA33" s="66"/>
      <c r="AB33" s="142"/>
      <c r="AC33" s="57"/>
      <c r="AD33" s="57"/>
      <c r="AE33" s="58"/>
      <c r="AF33" s="61"/>
      <c r="AG33" s="6"/>
      <c r="AH33" s="6"/>
      <c r="AI33" s="62"/>
      <c r="AJ33" s="101">
        <v>15</v>
      </c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</row>
    <row r="34" spans="1:168">
      <c r="A34" s="163"/>
      <c r="B34" s="5" t="s">
        <v>59</v>
      </c>
      <c r="C34" s="120">
        <v>0</v>
      </c>
      <c r="D34" s="85"/>
      <c r="E34" s="86"/>
      <c r="F34" s="86"/>
      <c r="G34" s="87"/>
      <c r="H34" s="121"/>
      <c r="I34" s="122"/>
      <c r="J34" s="122"/>
      <c r="K34" s="123"/>
      <c r="L34" s="124"/>
      <c r="M34" s="125"/>
      <c r="N34" s="125"/>
      <c r="O34" s="126"/>
      <c r="P34" s="127">
        <v>1</v>
      </c>
      <c r="Q34" s="128">
        <v>15</v>
      </c>
      <c r="R34" s="128">
        <v>0</v>
      </c>
      <c r="S34" s="167">
        <f>P34*Q34+R34</f>
        <v>15</v>
      </c>
      <c r="T34" s="130"/>
      <c r="U34" s="131"/>
      <c r="V34" s="131"/>
      <c r="W34" s="168"/>
      <c r="X34" s="133"/>
      <c r="Y34" s="134"/>
      <c r="Z34" s="134"/>
      <c r="AA34" s="135"/>
      <c r="AB34" s="143"/>
      <c r="AC34" s="136"/>
      <c r="AD34" s="136"/>
      <c r="AE34" s="137"/>
      <c r="AF34" s="61"/>
      <c r="AG34" s="4"/>
      <c r="AH34" s="4"/>
      <c r="AI34" s="62"/>
      <c r="AJ34" s="101">
        <v>15</v>
      </c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</row>
    <row r="35" spans="1:168" s="5" customFormat="1">
      <c r="A35" s="146"/>
      <c r="B35" s="1" t="s">
        <v>146</v>
      </c>
      <c r="C35" s="139">
        <v>0</v>
      </c>
      <c r="D35" s="22"/>
      <c r="E35" s="3"/>
      <c r="F35" s="3"/>
      <c r="G35" s="83"/>
      <c r="H35" s="27"/>
      <c r="I35" s="28"/>
      <c r="J35" s="28"/>
      <c r="K35" s="88"/>
      <c r="L35" s="33"/>
      <c r="M35" s="34"/>
      <c r="N35" s="34"/>
      <c r="O35" s="92"/>
      <c r="P35" s="39"/>
      <c r="Q35" s="40"/>
      <c r="R35" s="40"/>
      <c r="S35" s="94"/>
      <c r="T35" s="45"/>
      <c r="U35" s="46"/>
      <c r="V35" s="46"/>
      <c r="W35" s="98"/>
      <c r="X35" s="51"/>
      <c r="Y35" s="52"/>
      <c r="Z35" s="52"/>
      <c r="AA35" s="100"/>
      <c r="AB35" s="142"/>
      <c r="AC35" s="57"/>
      <c r="AD35" s="57"/>
      <c r="AE35" s="144"/>
      <c r="AF35" s="61">
        <v>1</v>
      </c>
      <c r="AG35" s="1">
        <v>12</v>
      </c>
      <c r="AH35" s="1">
        <v>1</v>
      </c>
      <c r="AI35" s="62">
        <f>AF35*AG35+AH35</f>
        <v>13</v>
      </c>
      <c r="AJ35" s="101">
        <v>13</v>
      </c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</row>
    <row r="36" spans="1:168" s="101" customFormat="1">
      <c r="A36" s="146"/>
      <c r="B36" s="1" t="s">
        <v>68</v>
      </c>
      <c r="C36" s="139">
        <f>G36+K36+O36+S36+W36+AA36+AE36</f>
        <v>0</v>
      </c>
      <c r="D36" s="22"/>
      <c r="E36" s="3"/>
      <c r="F36" s="3"/>
      <c r="G36" s="83"/>
      <c r="H36" s="27"/>
      <c r="I36" s="28"/>
      <c r="J36" s="28"/>
      <c r="K36" s="88"/>
      <c r="L36" s="33"/>
      <c r="M36" s="34"/>
      <c r="N36" s="34"/>
      <c r="O36" s="92"/>
      <c r="P36" s="39"/>
      <c r="Q36" s="40"/>
      <c r="R36" s="40"/>
      <c r="S36" s="94"/>
      <c r="T36" s="45">
        <v>1</v>
      </c>
      <c r="U36" s="46">
        <v>0</v>
      </c>
      <c r="V36" s="46">
        <v>0</v>
      </c>
      <c r="W36" s="97">
        <f>T36*U36+V36</f>
        <v>0</v>
      </c>
      <c r="X36" s="51"/>
      <c r="Y36" s="52"/>
      <c r="Z36" s="52"/>
      <c r="AA36" s="66"/>
      <c r="AB36" s="142"/>
      <c r="AC36" s="57"/>
      <c r="AD36" s="57"/>
      <c r="AE36" s="58"/>
      <c r="AF36" s="61"/>
      <c r="AG36" s="6"/>
      <c r="AH36" s="6"/>
      <c r="AI36" s="62"/>
      <c r="AJ36" s="101">
        <v>0</v>
      </c>
    </row>
    <row r="37" spans="1:168" s="101" customFormat="1">
      <c r="A37" s="163"/>
      <c r="B37" s="5" t="s">
        <v>147</v>
      </c>
      <c r="C37" s="169">
        <v>0</v>
      </c>
      <c r="D37" s="85"/>
      <c r="E37" s="86"/>
      <c r="F37" s="86"/>
      <c r="G37" s="87"/>
      <c r="H37" s="121"/>
      <c r="I37" s="122"/>
      <c r="J37" s="122"/>
      <c r="K37" s="123"/>
      <c r="L37" s="124"/>
      <c r="M37" s="125"/>
      <c r="N37" s="125"/>
      <c r="O37" s="126"/>
      <c r="P37" s="127"/>
      <c r="Q37" s="128"/>
      <c r="R37" s="128"/>
      <c r="S37" s="129"/>
      <c r="T37" s="130"/>
      <c r="U37" s="131"/>
      <c r="V37" s="131"/>
      <c r="W37" s="132"/>
      <c r="X37" s="133"/>
      <c r="Y37" s="134"/>
      <c r="Z37" s="134"/>
      <c r="AA37" s="170"/>
      <c r="AB37" s="143"/>
      <c r="AC37" s="136"/>
      <c r="AD37" s="136"/>
      <c r="AE37" s="171"/>
      <c r="AF37" s="172">
        <v>1</v>
      </c>
      <c r="AG37" s="5">
        <v>0</v>
      </c>
      <c r="AH37" s="5">
        <v>0</v>
      </c>
      <c r="AI37" s="173">
        <f>AF37*AG37+AH37</f>
        <v>0</v>
      </c>
      <c r="AJ37" s="101">
        <v>0</v>
      </c>
    </row>
    <row r="38" spans="1:168" s="101" customFormat="1" ht="17" thickBot="1">
      <c r="A38" s="1"/>
      <c r="B38" s="1" t="s">
        <v>83</v>
      </c>
      <c r="C38" s="139">
        <f>G38+K38+O38+S38+W38+AA38+AE38</f>
        <v>0</v>
      </c>
      <c r="D38" s="23"/>
      <c r="E38" s="24"/>
      <c r="F38" s="24"/>
      <c r="G38" s="84"/>
      <c r="H38" s="29"/>
      <c r="I38" s="30"/>
      <c r="J38" s="30"/>
      <c r="K38" s="89"/>
      <c r="L38" s="35"/>
      <c r="M38" s="36"/>
      <c r="N38" s="36"/>
      <c r="O38" s="93"/>
      <c r="P38" s="41"/>
      <c r="Q38" s="42"/>
      <c r="R38" s="42"/>
      <c r="S38" s="95"/>
      <c r="T38" s="47"/>
      <c r="U38" s="48"/>
      <c r="V38" s="48"/>
      <c r="W38" s="99"/>
      <c r="X38" s="53">
        <v>1</v>
      </c>
      <c r="Y38" s="54">
        <v>0</v>
      </c>
      <c r="Z38" s="54">
        <v>0</v>
      </c>
      <c r="AA38" s="67">
        <f>X38*Y38+Z38</f>
        <v>0</v>
      </c>
      <c r="AB38" s="145"/>
      <c r="AC38" s="59"/>
      <c r="AD38" s="59"/>
      <c r="AE38" s="164"/>
      <c r="AF38" s="174"/>
      <c r="AG38" s="166"/>
      <c r="AH38" s="166"/>
      <c r="AI38" s="175"/>
      <c r="AJ38" s="101">
        <v>0</v>
      </c>
    </row>
    <row r="39" spans="1:168" s="101" customFormat="1">
      <c r="C39" s="102"/>
      <c r="G39" s="102"/>
    </row>
    <row r="40" spans="1:168" s="101" customFormat="1">
      <c r="A40" s="106" t="s">
        <v>116</v>
      </c>
      <c r="B40" s="231" t="s">
        <v>129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</row>
    <row r="41" spans="1:168" s="101" customFormat="1">
      <c r="A41" s="107" t="s">
        <v>117</v>
      </c>
      <c r="B41" s="232" t="s">
        <v>130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</row>
    <row r="42" spans="1:168" s="101" customFormat="1">
      <c r="A42" s="108" t="s">
        <v>118</v>
      </c>
      <c r="B42" s="233" t="s">
        <v>141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</row>
    <row r="43" spans="1:168" s="101" customFormat="1">
      <c r="A43" s="109" t="s">
        <v>119</v>
      </c>
      <c r="B43" s="234" t="s">
        <v>131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</row>
    <row r="44" spans="1:168" s="101" customFormat="1">
      <c r="A44" s="110" t="s">
        <v>120</v>
      </c>
      <c r="B44" s="221" t="s">
        <v>132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</row>
    <row r="45" spans="1:168" s="101" customFormat="1">
      <c r="A45" s="111" t="s">
        <v>121</v>
      </c>
      <c r="B45" s="222" t="s">
        <v>133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</row>
    <row r="46" spans="1:168" s="101" customFormat="1">
      <c r="A46" s="112" t="s">
        <v>122</v>
      </c>
      <c r="B46" s="223" t="s">
        <v>134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</row>
    <row r="47" spans="1:168" s="101" customFormat="1">
      <c r="A47" s="103" t="s">
        <v>123</v>
      </c>
      <c r="B47" s="224" t="s">
        <v>135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</row>
    <row r="48" spans="1:168" s="101" customFormat="1">
      <c r="A48" s="209" t="s">
        <v>124</v>
      </c>
      <c r="B48" s="220" t="s">
        <v>206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 s="101" customFormat="1">
      <c r="A49" s="209" t="s">
        <v>125</v>
      </c>
      <c r="B49" s="220" t="s">
        <v>207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 s="101" customFormat="1">
      <c r="A50" s="209" t="s">
        <v>126</v>
      </c>
      <c r="B50" s="218" t="s">
        <v>208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</row>
    <row r="51" spans="1:35" s="101" customFormat="1">
      <c r="A51" s="209" t="s">
        <v>127</v>
      </c>
      <c r="B51" s="218" t="s">
        <v>209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</row>
    <row r="52" spans="1:35" s="101" customFormat="1">
      <c r="A52" s="212" t="s">
        <v>128</v>
      </c>
      <c r="B52" s="215" t="s">
        <v>226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</row>
    <row r="53" spans="1:35" s="101" customFormat="1">
      <c r="A53" s="212" t="s">
        <v>157</v>
      </c>
      <c r="B53" s="215" t="s">
        <v>211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</row>
    <row r="54" spans="1:35" s="101" customFormat="1">
      <c r="A54" s="212" t="s">
        <v>158</v>
      </c>
      <c r="B54" s="215" t="s">
        <v>213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</row>
    <row r="55" spans="1:35" s="101" customFormat="1">
      <c r="A55" s="212" t="s">
        <v>159</v>
      </c>
      <c r="B55" s="215" t="s">
        <v>212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</row>
    <row r="56" spans="1:35" s="101" customFormat="1">
      <c r="A56" s="212" t="s">
        <v>160</v>
      </c>
      <c r="B56" s="215" t="s">
        <v>215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</row>
    <row r="57" spans="1:35" s="101" customFormat="1">
      <c r="A57" s="212" t="s">
        <v>161</v>
      </c>
      <c r="B57" s="215" t="s">
        <v>216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</row>
    <row r="58" spans="1:35" s="101" customFormat="1">
      <c r="A58" s="212" t="s">
        <v>162</v>
      </c>
      <c r="B58" s="215" t="s">
        <v>217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</row>
    <row r="59" spans="1:35" s="101" customFormat="1">
      <c r="A59" s="212" t="s">
        <v>163</v>
      </c>
      <c r="B59" s="215" t="s">
        <v>218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</row>
    <row r="60" spans="1:35" s="101" customFormat="1">
      <c r="A60" s="212" t="s">
        <v>164</v>
      </c>
      <c r="B60" s="215" t="s">
        <v>219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</row>
    <row r="61" spans="1:35" s="101" customFormat="1">
      <c r="A61" s="212" t="s">
        <v>165</v>
      </c>
      <c r="B61" s="215" t="s">
        <v>225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</row>
    <row r="62" spans="1:35" s="101" customFormat="1">
      <c r="A62" s="212" t="s">
        <v>166</v>
      </c>
      <c r="B62" s="215" t="s">
        <v>220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</row>
    <row r="63" spans="1:35" s="101" customFormat="1">
      <c r="A63" s="212" t="s">
        <v>167</v>
      </c>
      <c r="B63" s="215" t="s">
        <v>221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</row>
    <row r="64" spans="1:35" s="101" customFormat="1">
      <c r="A64" s="212" t="s">
        <v>168</v>
      </c>
      <c r="B64" s="215" t="s">
        <v>222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</row>
    <row r="65" spans="1:35" s="101" customFormat="1">
      <c r="A65" s="212" t="s">
        <v>169</v>
      </c>
      <c r="B65" s="215" t="s">
        <v>223</v>
      </c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</row>
    <row r="66" spans="1:35" s="101" customFormat="1">
      <c r="A66" s="212" t="s">
        <v>170</v>
      </c>
      <c r="B66" s="215" t="s">
        <v>224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</row>
    <row r="67" spans="1:35" s="101" customFormat="1">
      <c r="A67" s="212" t="s">
        <v>171</v>
      </c>
      <c r="B67" s="215" t="s">
        <v>227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</row>
    <row r="68" spans="1:35" s="101" customFormat="1">
      <c r="A68" s="212" t="s">
        <v>172</v>
      </c>
      <c r="B68" s="215" t="s">
        <v>228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</row>
    <row r="69" spans="1:35" s="101" customFormat="1">
      <c r="A69" s="212" t="s">
        <v>173</v>
      </c>
      <c r="B69" s="215" t="s">
        <v>229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</row>
    <row r="70" spans="1:35" s="101" customFormat="1">
      <c r="A70" s="212" t="s">
        <v>174</v>
      </c>
      <c r="B70" s="215" t="s">
        <v>230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</row>
    <row r="71" spans="1:35" s="101" customFormat="1">
      <c r="A71" s="212" t="s">
        <v>175</v>
      </c>
      <c r="B71" s="215" t="s">
        <v>231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</row>
    <row r="72" spans="1:35" s="101" customFormat="1">
      <c r="A72" s="212" t="s">
        <v>176</v>
      </c>
      <c r="B72" s="216" t="s">
        <v>232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</row>
    <row r="73" spans="1:35" s="101" customFormat="1">
      <c r="A73" s="212" t="s">
        <v>177</v>
      </c>
      <c r="B73" s="215" t="s">
        <v>233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</row>
    <row r="74" spans="1:35" s="101" customFormat="1">
      <c r="A74" s="212" t="s">
        <v>178</v>
      </c>
      <c r="B74" s="215" t="s">
        <v>234</v>
      </c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</row>
    <row r="75" spans="1:35" s="101" customFormat="1">
      <c r="A75" s="212" t="s">
        <v>179</v>
      </c>
      <c r="B75" s="215" t="s">
        <v>235</v>
      </c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</row>
    <row r="76" spans="1:35" s="101" customFormat="1">
      <c r="A76" s="212" t="s">
        <v>180</v>
      </c>
      <c r="B76" s="215" t="s">
        <v>236</v>
      </c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</row>
    <row r="77" spans="1:35" s="101" customFormat="1">
      <c r="C77" s="102"/>
      <c r="G77" s="102"/>
    </row>
    <row r="78" spans="1:35" s="101" customFormat="1">
      <c r="C78" s="102"/>
      <c r="G78" s="102"/>
    </row>
    <row r="79" spans="1:35" s="101" customFormat="1">
      <c r="C79" s="102"/>
      <c r="G79" s="102"/>
    </row>
    <row r="80" spans="1:35" s="101" customFormat="1">
      <c r="C80" s="102"/>
      <c r="G80" s="102"/>
    </row>
    <row r="81" spans="3:7" s="101" customFormat="1">
      <c r="C81" s="102"/>
      <c r="G81" s="102"/>
    </row>
    <row r="82" spans="3:7" s="101" customFormat="1">
      <c r="C82" s="102"/>
      <c r="G82" s="102"/>
    </row>
    <row r="83" spans="3:7" s="101" customFormat="1">
      <c r="C83" s="102"/>
      <c r="G83" s="102"/>
    </row>
    <row r="84" spans="3:7" s="101" customFormat="1">
      <c r="C84" s="102"/>
      <c r="G84" s="102"/>
    </row>
    <row r="85" spans="3:7" s="101" customFormat="1">
      <c r="C85" s="102"/>
      <c r="G85" s="102"/>
    </row>
    <row r="86" spans="3:7" s="101" customFormat="1">
      <c r="C86" s="102"/>
      <c r="G86" s="102"/>
    </row>
    <row r="87" spans="3:7" s="101" customFormat="1">
      <c r="C87" s="102"/>
      <c r="G87" s="102"/>
    </row>
    <row r="88" spans="3:7" s="101" customFormat="1">
      <c r="C88" s="102"/>
      <c r="G88" s="102"/>
    </row>
    <row r="89" spans="3:7" s="101" customFormat="1">
      <c r="C89" s="102"/>
      <c r="G89" s="102"/>
    </row>
    <row r="90" spans="3:7" s="101" customFormat="1">
      <c r="C90" s="102"/>
      <c r="G90" s="102"/>
    </row>
    <row r="91" spans="3:7" s="101" customFormat="1">
      <c r="C91" s="102"/>
      <c r="G91" s="102"/>
    </row>
    <row r="92" spans="3:7" s="101" customFormat="1">
      <c r="C92" s="102"/>
      <c r="G92" s="102"/>
    </row>
    <row r="93" spans="3:7" s="101" customFormat="1">
      <c r="C93" s="102"/>
      <c r="G93" s="102"/>
    </row>
    <row r="94" spans="3:7" s="101" customFormat="1">
      <c r="C94" s="102"/>
      <c r="G94" s="102"/>
    </row>
    <row r="95" spans="3:7" s="101" customFormat="1">
      <c r="C95" s="102"/>
      <c r="G95" s="102"/>
    </row>
    <row r="96" spans="3:7" s="101" customFormat="1">
      <c r="C96" s="102"/>
      <c r="G96" s="102"/>
    </row>
    <row r="97" spans="3:7" s="101" customFormat="1">
      <c r="C97" s="102"/>
      <c r="G97" s="102"/>
    </row>
    <row r="98" spans="3:7" s="101" customFormat="1">
      <c r="C98" s="102"/>
      <c r="G98" s="102"/>
    </row>
    <row r="99" spans="3:7" s="101" customFormat="1">
      <c r="C99" s="102"/>
      <c r="G99" s="102"/>
    </row>
    <row r="100" spans="3:7" s="101" customFormat="1">
      <c r="C100" s="102"/>
      <c r="G100" s="102"/>
    </row>
    <row r="101" spans="3:7" s="101" customFormat="1">
      <c r="C101" s="102"/>
      <c r="G101" s="102"/>
    </row>
    <row r="102" spans="3:7" s="101" customFormat="1">
      <c r="C102" s="102"/>
      <c r="G102" s="102"/>
    </row>
    <row r="103" spans="3:7" s="101" customFormat="1">
      <c r="C103" s="102"/>
      <c r="G103" s="102"/>
    </row>
    <row r="104" spans="3:7" s="101" customFormat="1">
      <c r="C104" s="102"/>
      <c r="G104" s="102"/>
    </row>
    <row r="105" spans="3:7" s="101" customFormat="1">
      <c r="C105" s="102"/>
      <c r="G105" s="102"/>
    </row>
    <row r="106" spans="3:7" s="101" customFormat="1">
      <c r="C106" s="102"/>
      <c r="G106" s="102"/>
    </row>
    <row r="107" spans="3:7" s="101" customFormat="1">
      <c r="C107" s="102"/>
      <c r="G107" s="102"/>
    </row>
    <row r="108" spans="3:7" s="101" customFormat="1">
      <c r="C108" s="102"/>
      <c r="G108" s="102"/>
    </row>
    <row r="109" spans="3:7" s="101" customFormat="1">
      <c r="C109" s="102"/>
      <c r="G109" s="102"/>
    </row>
    <row r="110" spans="3:7" s="101" customFormat="1">
      <c r="C110" s="102"/>
      <c r="G110" s="102"/>
    </row>
    <row r="111" spans="3:7" s="101" customFormat="1">
      <c r="C111" s="102"/>
      <c r="G111" s="102"/>
    </row>
    <row r="112" spans="3:7" s="101" customFormat="1">
      <c r="C112" s="102"/>
      <c r="G112" s="102"/>
    </row>
    <row r="113" spans="3:7" s="101" customFormat="1">
      <c r="C113" s="102"/>
      <c r="G113" s="102"/>
    </row>
    <row r="114" spans="3:7" s="101" customFormat="1">
      <c r="C114" s="102"/>
      <c r="G114" s="102"/>
    </row>
    <row r="115" spans="3:7" s="101" customFormat="1">
      <c r="C115" s="102"/>
      <c r="G115" s="102"/>
    </row>
    <row r="116" spans="3:7" s="101" customFormat="1">
      <c r="C116" s="102"/>
      <c r="G116" s="102"/>
    </row>
    <row r="117" spans="3:7" s="101" customFormat="1">
      <c r="C117" s="102"/>
      <c r="G117" s="102"/>
    </row>
    <row r="118" spans="3:7" s="101" customFormat="1">
      <c r="C118" s="102"/>
      <c r="G118" s="102"/>
    </row>
    <row r="119" spans="3:7" s="101" customFormat="1">
      <c r="C119" s="102"/>
      <c r="G119" s="102"/>
    </row>
    <row r="120" spans="3:7" s="101" customFormat="1">
      <c r="C120" s="102"/>
      <c r="G120" s="102"/>
    </row>
    <row r="121" spans="3:7" s="101" customFormat="1">
      <c r="C121" s="102"/>
      <c r="G121" s="102"/>
    </row>
    <row r="122" spans="3:7" s="101" customFormat="1">
      <c r="C122" s="102"/>
      <c r="G122" s="102"/>
    </row>
    <row r="123" spans="3:7" s="101" customFormat="1">
      <c r="C123" s="102"/>
      <c r="G123" s="102"/>
    </row>
    <row r="124" spans="3:7" s="101" customFormat="1">
      <c r="C124" s="102"/>
      <c r="G124" s="102"/>
    </row>
    <row r="125" spans="3:7" s="101" customFormat="1">
      <c r="C125" s="102"/>
      <c r="G125" s="102"/>
    </row>
    <row r="126" spans="3:7" s="101" customFormat="1">
      <c r="C126" s="102"/>
      <c r="G126" s="102"/>
    </row>
    <row r="127" spans="3:7" s="101" customFormat="1">
      <c r="C127" s="102"/>
      <c r="G127" s="102"/>
    </row>
    <row r="128" spans="3:7" s="101" customFormat="1">
      <c r="C128" s="102"/>
      <c r="G128" s="102"/>
    </row>
    <row r="129" spans="3:7" s="101" customFormat="1">
      <c r="C129" s="102"/>
      <c r="G129" s="102"/>
    </row>
    <row r="130" spans="3:7" s="101" customFormat="1">
      <c r="C130" s="102"/>
      <c r="G130" s="102"/>
    </row>
    <row r="131" spans="3:7" s="101" customFormat="1">
      <c r="C131" s="102"/>
      <c r="G131" s="102"/>
    </row>
    <row r="132" spans="3:7" s="101" customFormat="1">
      <c r="C132" s="102"/>
      <c r="G132" s="102"/>
    </row>
    <row r="133" spans="3:7" s="101" customFormat="1">
      <c r="C133" s="102"/>
      <c r="G133" s="102"/>
    </row>
    <row r="134" spans="3:7" s="101" customFormat="1">
      <c r="C134" s="102"/>
      <c r="G134" s="102"/>
    </row>
    <row r="135" spans="3:7" s="101" customFormat="1">
      <c r="C135" s="102"/>
      <c r="G135" s="102"/>
    </row>
    <row r="136" spans="3:7" s="101" customFormat="1">
      <c r="C136" s="102"/>
      <c r="G136" s="102"/>
    </row>
    <row r="137" spans="3:7" s="101" customFormat="1">
      <c r="C137" s="102"/>
      <c r="G137" s="102"/>
    </row>
    <row r="138" spans="3:7" s="101" customFormat="1">
      <c r="C138" s="102"/>
      <c r="G138" s="102"/>
    </row>
    <row r="139" spans="3:7" s="101" customFormat="1">
      <c r="C139" s="102"/>
      <c r="G139" s="102"/>
    </row>
    <row r="140" spans="3:7" s="101" customFormat="1">
      <c r="C140" s="102"/>
      <c r="G140" s="102"/>
    </row>
    <row r="141" spans="3:7" s="101" customFormat="1">
      <c r="C141" s="102"/>
      <c r="G141" s="102"/>
    </row>
    <row r="142" spans="3:7" s="101" customFormat="1">
      <c r="C142" s="102"/>
      <c r="G142" s="102"/>
    </row>
    <row r="143" spans="3:7" s="101" customFormat="1">
      <c r="C143" s="102"/>
      <c r="G143" s="102"/>
    </row>
    <row r="144" spans="3:7" s="101" customFormat="1">
      <c r="C144" s="102"/>
      <c r="G144" s="102"/>
    </row>
    <row r="145" spans="3:7" s="101" customFormat="1">
      <c r="C145" s="102"/>
      <c r="G145" s="102"/>
    </row>
    <row r="146" spans="3:7" s="101" customFormat="1">
      <c r="C146" s="102"/>
      <c r="G146" s="102"/>
    </row>
    <row r="147" spans="3:7" s="101" customFormat="1">
      <c r="C147" s="102"/>
      <c r="G147" s="102"/>
    </row>
    <row r="148" spans="3:7" s="101" customFormat="1">
      <c r="C148" s="102"/>
      <c r="G148" s="102"/>
    </row>
    <row r="149" spans="3:7" s="101" customFormat="1">
      <c r="C149" s="102"/>
      <c r="G149" s="102"/>
    </row>
    <row r="150" spans="3:7" s="101" customFormat="1">
      <c r="C150" s="102"/>
      <c r="G150" s="102"/>
    </row>
    <row r="151" spans="3:7" s="101" customFormat="1">
      <c r="C151" s="102"/>
      <c r="G151" s="102"/>
    </row>
    <row r="152" spans="3:7" s="101" customFormat="1">
      <c r="C152" s="102"/>
      <c r="G152" s="102"/>
    </row>
    <row r="153" spans="3:7" s="101" customFormat="1">
      <c r="C153" s="102"/>
      <c r="G153" s="102"/>
    </row>
    <row r="154" spans="3:7" s="101" customFormat="1">
      <c r="C154" s="102"/>
      <c r="G154" s="102"/>
    </row>
    <row r="155" spans="3:7" s="101" customFormat="1">
      <c r="C155" s="102"/>
      <c r="G155" s="102"/>
    </row>
    <row r="156" spans="3:7" s="101" customFormat="1">
      <c r="C156" s="102"/>
      <c r="G156" s="102"/>
    </row>
    <row r="157" spans="3:7" s="101" customFormat="1">
      <c r="C157" s="102"/>
      <c r="G157" s="102"/>
    </row>
    <row r="158" spans="3:7" s="101" customFormat="1">
      <c r="C158" s="102"/>
      <c r="G158" s="102"/>
    </row>
    <row r="159" spans="3:7" s="101" customFormat="1">
      <c r="C159" s="102"/>
      <c r="G159" s="102"/>
    </row>
    <row r="160" spans="3:7" s="101" customFormat="1">
      <c r="C160" s="102"/>
      <c r="G160" s="102"/>
    </row>
    <row r="161" spans="3:7" s="101" customFormat="1">
      <c r="C161" s="102"/>
      <c r="G161" s="102"/>
    </row>
    <row r="162" spans="3:7" s="101" customFormat="1">
      <c r="C162" s="102"/>
      <c r="G162" s="102"/>
    </row>
    <row r="163" spans="3:7" s="101" customFormat="1">
      <c r="C163" s="102"/>
      <c r="G163" s="102"/>
    </row>
    <row r="164" spans="3:7" s="101" customFormat="1">
      <c r="C164" s="102"/>
      <c r="G164" s="102"/>
    </row>
    <row r="165" spans="3:7" s="101" customFormat="1">
      <c r="C165" s="102"/>
      <c r="G165" s="102"/>
    </row>
    <row r="166" spans="3:7" s="101" customFormat="1">
      <c r="C166" s="102"/>
      <c r="G166" s="102"/>
    </row>
    <row r="167" spans="3:7" s="101" customFormat="1">
      <c r="C167" s="102"/>
      <c r="G167" s="102"/>
    </row>
    <row r="168" spans="3:7" s="101" customFormat="1">
      <c r="C168" s="102"/>
      <c r="G168" s="102"/>
    </row>
    <row r="169" spans="3:7" s="101" customFormat="1">
      <c r="C169" s="102"/>
      <c r="G169" s="102"/>
    </row>
    <row r="170" spans="3:7" s="101" customFormat="1">
      <c r="C170" s="102"/>
      <c r="G170" s="102"/>
    </row>
    <row r="171" spans="3:7" s="101" customFormat="1">
      <c r="C171" s="102"/>
      <c r="G171" s="102"/>
    </row>
    <row r="172" spans="3:7" s="101" customFormat="1">
      <c r="C172" s="102"/>
      <c r="G172" s="102"/>
    </row>
    <row r="173" spans="3:7" s="101" customFormat="1">
      <c r="C173" s="102"/>
      <c r="G173" s="102"/>
    </row>
    <row r="174" spans="3:7" s="101" customFormat="1">
      <c r="C174" s="102"/>
      <c r="G174" s="102"/>
    </row>
    <row r="175" spans="3:7" s="101" customFormat="1">
      <c r="C175" s="102"/>
      <c r="G175" s="102"/>
    </row>
    <row r="176" spans="3:7" s="101" customFormat="1">
      <c r="C176" s="102"/>
      <c r="G176" s="102"/>
    </row>
    <row r="177" spans="3:7" s="101" customFormat="1">
      <c r="C177" s="102"/>
      <c r="G177" s="102"/>
    </row>
    <row r="178" spans="3:7" s="101" customFormat="1">
      <c r="C178" s="102"/>
      <c r="G178" s="102"/>
    </row>
    <row r="179" spans="3:7" s="101" customFormat="1">
      <c r="C179" s="102"/>
      <c r="G179" s="102"/>
    </row>
    <row r="180" spans="3:7" s="101" customFormat="1">
      <c r="C180" s="102"/>
      <c r="G180" s="102"/>
    </row>
    <row r="181" spans="3:7" s="101" customFormat="1">
      <c r="C181" s="102"/>
      <c r="G181" s="102"/>
    </row>
    <row r="182" spans="3:7" s="101" customFormat="1">
      <c r="C182" s="102"/>
      <c r="G182" s="102"/>
    </row>
    <row r="183" spans="3:7" s="101" customFormat="1">
      <c r="C183" s="102"/>
      <c r="G183" s="102"/>
    </row>
    <row r="184" spans="3:7" s="101" customFormat="1">
      <c r="C184" s="102"/>
      <c r="G184" s="102"/>
    </row>
    <row r="185" spans="3:7" s="101" customFormat="1">
      <c r="C185" s="102"/>
      <c r="G185" s="102"/>
    </row>
    <row r="186" spans="3:7" s="101" customFormat="1">
      <c r="C186" s="102"/>
      <c r="G186" s="102"/>
    </row>
    <row r="187" spans="3:7" s="101" customFormat="1">
      <c r="C187" s="102"/>
      <c r="G187" s="102"/>
    </row>
    <row r="188" spans="3:7" s="101" customFormat="1">
      <c r="C188" s="102"/>
      <c r="G188" s="102"/>
    </row>
    <row r="189" spans="3:7" s="101" customFormat="1">
      <c r="C189" s="102"/>
      <c r="G189" s="102"/>
    </row>
    <row r="190" spans="3:7" s="101" customFormat="1">
      <c r="C190" s="102"/>
      <c r="G190" s="102"/>
    </row>
    <row r="191" spans="3:7" s="101" customFormat="1">
      <c r="C191" s="102"/>
      <c r="G191" s="102"/>
    </row>
    <row r="192" spans="3:7" s="101" customFormat="1">
      <c r="C192" s="102"/>
      <c r="G192" s="102"/>
    </row>
    <row r="193" spans="3:7" s="101" customFormat="1">
      <c r="C193" s="102"/>
      <c r="G193" s="102"/>
    </row>
    <row r="194" spans="3:7" s="101" customFormat="1">
      <c r="C194" s="102"/>
      <c r="G194" s="102"/>
    </row>
    <row r="195" spans="3:7" s="101" customFormat="1">
      <c r="C195" s="102"/>
      <c r="G195" s="102"/>
    </row>
    <row r="196" spans="3:7" s="101" customFormat="1">
      <c r="C196" s="102"/>
      <c r="G196" s="102"/>
    </row>
    <row r="197" spans="3:7" s="101" customFormat="1">
      <c r="C197" s="102"/>
      <c r="G197" s="102"/>
    </row>
    <row r="198" spans="3:7" s="101" customFormat="1">
      <c r="C198" s="102"/>
      <c r="G198" s="102"/>
    </row>
    <row r="199" spans="3:7" s="101" customFormat="1">
      <c r="C199" s="102"/>
      <c r="G199" s="102"/>
    </row>
    <row r="200" spans="3:7" s="101" customFormat="1">
      <c r="C200" s="102"/>
      <c r="G200" s="102"/>
    </row>
    <row r="201" spans="3:7" s="101" customFormat="1">
      <c r="C201" s="102"/>
      <c r="G201" s="102"/>
    </row>
    <row r="202" spans="3:7" s="101" customFormat="1">
      <c r="C202" s="102"/>
      <c r="G202" s="102"/>
    </row>
    <row r="203" spans="3:7" s="101" customFormat="1">
      <c r="C203" s="102"/>
      <c r="G203" s="102"/>
    </row>
    <row r="204" spans="3:7" s="101" customFormat="1">
      <c r="C204" s="102"/>
      <c r="G204" s="102"/>
    </row>
    <row r="205" spans="3:7" s="101" customFormat="1">
      <c r="C205" s="102"/>
      <c r="G205" s="102"/>
    </row>
    <row r="206" spans="3:7" s="101" customFormat="1">
      <c r="C206" s="102"/>
      <c r="G206" s="102"/>
    </row>
    <row r="207" spans="3:7" s="101" customFormat="1">
      <c r="C207" s="102"/>
      <c r="G207" s="102"/>
    </row>
    <row r="208" spans="3:7" s="101" customFormat="1">
      <c r="C208" s="102"/>
      <c r="G208" s="102"/>
    </row>
    <row r="209" spans="3:7" s="101" customFormat="1">
      <c r="C209" s="102"/>
      <c r="G209" s="102"/>
    </row>
    <row r="210" spans="3:7" s="101" customFormat="1">
      <c r="C210" s="102"/>
      <c r="G210" s="102"/>
    </row>
    <row r="211" spans="3:7" s="101" customFormat="1">
      <c r="C211" s="102"/>
      <c r="G211" s="102"/>
    </row>
    <row r="212" spans="3:7" s="101" customFormat="1">
      <c r="C212" s="102"/>
      <c r="G212" s="102"/>
    </row>
    <row r="213" spans="3:7" s="101" customFormat="1">
      <c r="C213" s="102"/>
      <c r="G213" s="102"/>
    </row>
    <row r="214" spans="3:7" s="101" customFormat="1">
      <c r="C214" s="102"/>
      <c r="G214" s="102"/>
    </row>
    <row r="215" spans="3:7" s="101" customFormat="1">
      <c r="C215" s="102"/>
      <c r="G215" s="102"/>
    </row>
    <row r="216" spans="3:7" s="101" customFormat="1">
      <c r="C216" s="102"/>
      <c r="G216" s="102"/>
    </row>
    <row r="217" spans="3:7" s="101" customFormat="1">
      <c r="C217" s="102"/>
      <c r="G217" s="102"/>
    </row>
    <row r="218" spans="3:7" s="101" customFormat="1">
      <c r="C218" s="102"/>
      <c r="G218" s="102"/>
    </row>
    <row r="219" spans="3:7" s="101" customFormat="1">
      <c r="C219" s="102"/>
      <c r="G219" s="102"/>
    </row>
    <row r="220" spans="3:7" s="101" customFormat="1">
      <c r="C220" s="102"/>
      <c r="G220" s="102"/>
    </row>
    <row r="221" spans="3:7" s="101" customFormat="1">
      <c r="C221" s="102"/>
      <c r="G221" s="102"/>
    </row>
    <row r="222" spans="3:7" s="101" customFormat="1">
      <c r="C222" s="102"/>
      <c r="G222" s="102"/>
    </row>
    <row r="223" spans="3:7" s="101" customFormat="1">
      <c r="C223" s="102"/>
      <c r="G223" s="102"/>
    </row>
    <row r="224" spans="3:7" s="101" customFormat="1">
      <c r="C224" s="102"/>
      <c r="G224" s="102"/>
    </row>
    <row r="225" spans="3:7" s="101" customFormat="1">
      <c r="C225" s="102"/>
      <c r="G225" s="102"/>
    </row>
    <row r="226" spans="3:7" s="101" customFormat="1">
      <c r="C226" s="102"/>
      <c r="G226" s="102"/>
    </row>
    <row r="227" spans="3:7" s="101" customFormat="1">
      <c r="C227" s="102"/>
      <c r="G227" s="102"/>
    </row>
    <row r="228" spans="3:7" s="101" customFormat="1">
      <c r="C228" s="102"/>
      <c r="G228" s="102"/>
    </row>
    <row r="229" spans="3:7" s="101" customFormat="1">
      <c r="C229" s="102"/>
      <c r="G229" s="102"/>
    </row>
    <row r="230" spans="3:7" s="101" customFormat="1">
      <c r="C230" s="102"/>
      <c r="G230" s="102"/>
    </row>
    <row r="231" spans="3:7" s="101" customFormat="1">
      <c r="C231" s="102"/>
      <c r="G231" s="102"/>
    </row>
    <row r="232" spans="3:7" s="101" customFormat="1">
      <c r="C232" s="102"/>
      <c r="G232" s="102"/>
    </row>
    <row r="233" spans="3:7" s="101" customFormat="1">
      <c r="C233" s="102"/>
      <c r="G233" s="102"/>
    </row>
    <row r="234" spans="3:7" s="101" customFormat="1">
      <c r="C234" s="102"/>
      <c r="G234" s="102"/>
    </row>
    <row r="235" spans="3:7" s="101" customFormat="1">
      <c r="C235" s="102"/>
      <c r="G235" s="102"/>
    </row>
    <row r="236" spans="3:7" s="101" customFormat="1">
      <c r="C236" s="102"/>
      <c r="G236" s="102"/>
    </row>
    <row r="237" spans="3:7" s="101" customFormat="1">
      <c r="C237" s="102"/>
      <c r="G237" s="102"/>
    </row>
    <row r="238" spans="3:7" s="101" customFormat="1">
      <c r="C238" s="102"/>
      <c r="G238" s="102"/>
    </row>
    <row r="239" spans="3:7" s="101" customFormat="1">
      <c r="C239" s="102"/>
      <c r="G239" s="102"/>
    </row>
    <row r="240" spans="3:7" s="101" customFormat="1">
      <c r="C240" s="102"/>
      <c r="G240" s="102"/>
    </row>
    <row r="241" spans="3:7" s="101" customFormat="1">
      <c r="C241" s="102"/>
      <c r="G241" s="102"/>
    </row>
    <row r="242" spans="3:7" s="101" customFormat="1">
      <c r="C242" s="102"/>
      <c r="G242" s="102"/>
    </row>
    <row r="243" spans="3:7" s="101" customFormat="1">
      <c r="C243" s="102"/>
      <c r="G243" s="102"/>
    </row>
    <row r="244" spans="3:7" s="101" customFormat="1">
      <c r="C244" s="102"/>
      <c r="G244" s="102"/>
    </row>
    <row r="245" spans="3:7" s="101" customFormat="1">
      <c r="C245" s="102"/>
      <c r="G245" s="102"/>
    </row>
    <row r="246" spans="3:7" s="101" customFormat="1">
      <c r="C246" s="102"/>
      <c r="G246" s="102"/>
    </row>
  </sheetData>
  <sortState ref="A15:CS37">
    <sortCondition descending="1" ref="AJ15:AJ37"/>
  </sortState>
  <mergeCells count="74">
    <mergeCell ref="P1:S2"/>
    <mergeCell ref="B40:AI40"/>
    <mergeCell ref="B41:AI41"/>
    <mergeCell ref="B42:AI42"/>
    <mergeCell ref="B43:AI43"/>
    <mergeCell ref="AF1:AI2"/>
    <mergeCell ref="T1:W2"/>
    <mergeCell ref="X1:AA2"/>
    <mergeCell ref="AB1:AE2"/>
    <mergeCell ref="D1:G2"/>
    <mergeCell ref="H1:K2"/>
    <mergeCell ref="L1:O2"/>
    <mergeCell ref="BI1:BL2"/>
    <mergeCell ref="B51:AI51"/>
    <mergeCell ref="B50:AI50"/>
    <mergeCell ref="AW1:AZ2"/>
    <mergeCell ref="BA1:BD2"/>
    <mergeCell ref="BE1:BH2"/>
    <mergeCell ref="AQ1:AS2"/>
    <mergeCell ref="AT1:AV2"/>
    <mergeCell ref="B49:AI49"/>
    <mergeCell ref="B48:AI48"/>
    <mergeCell ref="AK1:AM2"/>
    <mergeCell ref="AN1:AP2"/>
    <mergeCell ref="B44:AI44"/>
    <mergeCell ref="B45:AI45"/>
    <mergeCell ref="B46:AI46"/>
    <mergeCell ref="B47:AI47"/>
    <mergeCell ref="EC1:EF2"/>
    <mergeCell ref="EG1:EJ2"/>
    <mergeCell ref="EK1:EN2"/>
    <mergeCell ref="EO1:ER2"/>
    <mergeCell ref="DE1:DH2"/>
    <mergeCell ref="DI1:DL2"/>
    <mergeCell ref="DM1:DP2"/>
    <mergeCell ref="DQ1:DT2"/>
    <mergeCell ref="DU1:DX2"/>
    <mergeCell ref="B52:AI52"/>
    <mergeCell ref="B53:AI53"/>
    <mergeCell ref="B54:AI54"/>
    <mergeCell ref="B55:AI55"/>
    <mergeCell ref="DY1:EB2"/>
    <mergeCell ref="CK1:CN2"/>
    <mergeCell ref="CO1:CR2"/>
    <mergeCell ref="CS1:CV2"/>
    <mergeCell ref="CW1:CZ2"/>
    <mergeCell ref="DA1:DD2"/>
    <mergeCell ref="BQ1:BT2"/>
    <mergeCell ref="BU1:BX2"/>
    <mergeCell ref="BY1:CB2"/>
    <mergeCell ref="CC1:CF2"/>
    <mergeCell ref="CG1:CJ2"/>
    <mergeCell ref="BM1:BP2"/>
    <mergeCell ref="B56:AI56"/>
    <mergeCell ref="B57:AI57"/>
    <mergeCell ref="B58:AI58"/>
    <mergeCell ref="B59:AI59"/>
    <mergeCell ref="B60:AI60"/>
    <mergeCell ref="B61:AI61"/>
    <mergeCell ref="B62:AI62"/>
    <mergeCell ref="B63:AI63"/>
    <mergeCell ref="B64:AI64"/>
    <mergeCell ref="B65:AI65"/>
    <mergeCell ref="B66:AI66"/>
    <mergeCell ref="B67:AI67"/>
    <mergeCell ref="B68:AI68"/>
    <mergeCell ref="B69:AI69"/>
    <mergeCell ref="B70:AI70"/>
    <mergeCell ref="B76:AI76"/>
    <mergeCell ref="B71:AI71"/>
    <mergeCell ref="B72:AI72"/>
    <mergeCell ref="B73:AI73"/>
    <mergeCell ref="B74:AI74"/>
    <mergeCell ref="B75:AI75"/>
  </mergeCells>
  <pageMargins left="0.25" right="0.25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topLeftCell="A27" workbookViewId="0">
      <selection activeCell="A37" sqref="A37:XFD37"/>
    </sheetView>
  </sheetViews>
  <sheetFormatPr baseColWidth="10" defaultRowHeight="15" x14ac:dyDescent="0"/>
  <cols>
    <col min="1" max="1" width="5.33203125" customWidth="1"/>
    <col min="2" max="2" width="24.5" customWidth="1"/>
    <col min="3" max="3" width="10.83203125" customWidth="1"/>
    <col min="4" max="4" width="5.5" hidden="1" customWidth="1"/>
    <col min="5" max="5" width="4" hidden="1" customWidth="1"/>
    <col min="6" max="6" width="8.5" hidden="1" customWidth="1"/>
    <col min="7" max="7" width="12" customWidth="1"/>
    <col min="8" max="8" width="5.5" hidden="1" customWidth="1"/>
    <col min="9" max="9" width="4" hidden="1" customWidth="1"/>
    <col min="10" max="10" width="0.5" customWidth="1"/>
    <col min="11" max="11" width="11.1640625" customWidth="1"/>
    <col min="12" max="12" width="4" hidden="1" customWidth="1"/>
    <col min="13" max="13" width="0.1640625" hidden="1" customWidth="1"/>
    <col min="14" max="14" width="8.5" hidden="1" customWidth="1"/>
    <col min="15" max="15" width="10.6640625" customWidth="1"/>
    <col min="16" max="16" width="5.5" hidden="1" customWidth="1"/>
    <col min="17" max="17" width="4" hidden="1" customWidth="1"/>
    <col min="18" max="18" width="0.1640625" hidden="1" customWidth="1"/>
    <col min="19" max="19" width="10.1640625" customWidth="1"/>
    <col min="20" max="20" width="8.5" hidden="1" customWidth="1"/>
    <col min="21" max="21" width="4" hidden="1" customWidth="1"/>
    <col min="22" max="22" width="0.1640625" hidden="1" customWidth="1"/>
    <col min="23" max="23" width="11" customWidth="1"/>
    <col min="24" max="24" width="0.1640625" hidden="1" customWidth="1"/>
    <col min="25" max="25" width="4" hidden="1" customWidth="1"/>
    <col min="26" max="26" width="8.5" hidden="1" customWidth="1"/>
    <col min="27" max="27" width="11" customWidth="1"/>
    <col min="28" max="28" width="5.5" hidden="1" customWidth="1"/>
    <col min="29" max="29" width="8.5" hidden="1" customWidth="1"/>
    <col min="30" max="30" width="0.1640625" hidden="1" customWidth="1"/>
    <col min="31" max="31" width="11.33203125" customWidth="1"/>
    <col min="32" max="32" width="8" hidden="1" customWidth="1"/>
    <col min="33" max="33" width="6.83203125" hidden="1" customWidth="1"/>
    <col min="34" max="34" width="8" hidden="1" customWidth="1"/>
    <col min="35" max="35" width="10.33203125" customWidth="1"/>
    <col min="36" max="36" width="7.5" hidden="1" customWidth="1"/>
    <col min="37" max="37" width="11.1640625" hidden="1" customWidth="1"/>
    <col min="38" max="38" width="0.1640625" customWidth="1"/>
    <col min="39" max="39" width="11.6640625" customWidth="1"/>
    <col min="40" max="40" width="5.5" hidden="1" customWidth="1"/>
    <col min="41" max="41" width="4.1640625" hidden="1" customWidth="1"/>
    <col min="42" max="42" width="6.33203125" hidden="1" customWidth="1"/>
    <col min="43" max="43" width="10.83203125" customWidth="1"/>
    <col min="44" max="44" width="5.5" hidden="1" customWidth="1"/>
    <col min="45" max="45" width="4" hidden="1" customWidth="1"/>
    <col min="46" max="46" width="6.33203125" hidden="1" customWidth="1"/>
    <col min="47" max="47" width="10.6640625" customWidth="1"/>
    <col min="48" max="48" width="5.5" hidden="1" customWidth="1"/>
    <col min="49" max="49" width="6.33203125" hidden="1" customWidth="1"/>
    <col min="50" max="50" width="0.1640625" hidden="1" customWidth="1"/>
    <col min="51" max="51" width="9" customWidth="1"/>
    <col min="52" max="53" width="0.1640625" hidden="1" customWidth="1"/>
    <col min="54" max="54" width="0.83203125" hidden="1" customWidth="1"/>
    <col min="55" max="55" width="9.5" customWidth="1"/>
    <col min="56" max="56" width="11.83203125" customWidth="1"/>
  </cols>
  <sheetData>
    <row r="1" spans="1:56" s="15" customFormat="1" ht="14" customHeight="1">
      <c r="A1" s="20"/>
      <c r="B1" s="20"/>
      <c r="C1" s="138"/>
      <c r="D1" s="259" t="s">
        <v>104</v>
      </c>
      <c r="E1" s="260"/>
      <c r="F1" s="260"/>
      <c r="G1" s="261"/>
      <c r="H1" s="265" t="s">
        <v>105</v>
      </c>
      <c r="I1" s="266"/>
      <c r="J1" s="266"/>
      <c r="K1" s="267"/>
      <c r="L1" s="271" t="s">
        <v>106</v>
      </c>
      <c r="M1" s="272"/>
      <c r="N1" s="272"/>
      <c r="O1" s="273"/>
      <c r="P1" s="225" t="s">
        <v>107</v>
      </c>
      <c r="Q1" s="226"/>
      <c r="R1" s="226"/>
      <c r="S1" s="227"/>
      <c r="T1" s="241" t="s">
        <v>108</v>
      </c>
      <c r="U1" s="242"/>
      <c r="V1" s="242"/>
      <c r="W1" s="243"/>
      <c r="X1" s="247" t="s">
        <v>109</v>
      </c>
      <c r="Y1" s="248"/>
      <c r="Z1" s="248"/>
      <c r="AA1" s="249"/>
      <c r="AB1" s="253" t="s">
        <v>110</v>
      </c>
      <c r="AC1" s="254"/>
      <c r="AD1" s="254"/>
      <c r="AE1" s="255"/>
      <c r="AF1" s="235" t="s">
        <v>153</v>
      </c>
      <c r="AG1" s="236"/>
      <c r="AH1" s="236"/>
      <c r="AI1" s="237"/>
      <c r="AJ1" s="283" t="s">
        <v>111</v>
      </c>
      <c r="AK1" s="283"/>
      <c r="AL1" s="283"/>
      <c r="AM1" s="284"/>
      <c r="AN1" s="277" t="s">
        <v>112</v>
      </c>
      <c r="AO1" s="278"/>
      <c r="AP1" s="278"/>
      <c r="AQ1" s="279"/>
      <c r="AR1" s="277" t="s">
        <v>113</v>
      </c>
      <c r="AS1" s="278"/>
      <c r="AT1" s="278"/>
      <c r="AU1" s="279"/>
      <c r="AV1" s="277" t="s">
        <v>114</v>
      </c>
      <c r="AW1" s="278"/>
      <c r="AX1" s="278"/>
      <c r="AY1" s="279"/>
      <c r="AZ1" s="277" t="s">
        <v>115</v>
      </c>
      <c r="BA1" s="278"/>
      <c r="BB1" s="278"/>
      <c r="BC1" s="279"/>
      <c r="BD1" s="60"/>
    </row>
    <row r="2" spans="1:56" s="16" customFormat="1" ht="26" customHeight="1" thickBot="1">
      <c r="A2" s="21"/>
      <c r="B2" s="21"/>
      <c r="C2" s="17"/>
      <c r="D2" s="262"/>
      <c r="E2" s="263"/>
      <c r="F2" s="263"/>
      <c r="G2" s="264"/>
      <c r="H2" s="268"/>
      <c r="I2" s="269"/>
      <c r="J2" s="269"/>
      <c r="K2" s="270"/>
      <c r="L2" s="274"/>
      <c r="M2" s="275"/>
      <c r="N2" s="275"/>
      <c r="O2" s="276"/>
      <c r="P2" s="228"/>
      <c r="Q2" s="229"/>
      <c r="R2" s="229"/>
      <c r="S2" s="230"/>
      <c r="T2" s="244"/>
      <c r="U2" s="245"/>
      <c r="V2" s="245"/>
      <c r="W2" s="246"/>
      <c r="X2" s="250"/>
      <c r="Y2" s="251"/>
      <c r="Z2" s="251"/>
      <c r="AA2" s="252"/>
      <c r="AB2" s="256"/>
      <c r="AC2" s="257"/>
      <c r="AD2" s="257"/>
      <c r="AE2" s="258"/>
      <c r="AF2" s="238"/>
      <c r="AG2" s="239"/>
      <c r="AH2" s="239"/>
      <c r="AI2" s="240"/>
      <c r="AJ2" s="285"/>
      <c r="AK2" s="285"/>
      <c r="AL2" s="285"/>
      <c r="AM2" s="286"/>
      <c r="AN2" s="280"/>
      <c r="AO2" s="281"/>
      <c r="AP2" s="281"/>
      <c r="AQ2" s="282"/>
      <c r="AR2" s="280"/>
      <c r="AS2" s="281"/>
      <c r="AT2" s="281"/>
      <c r="AU2" s="282"/>
      <c r="AV2" s="280"/>
      <c r="AW2" s="281"/>
      <c r="AX2" s="281"/>
      <c r="AY2" s="282"/>
      <c r="AZ2" s="280"/>
      <c r="BA2" s="281"/>
      <c r="BB2" s="281"/>
      <c r="BC2" s="282"/>
      <c r="BD2" s="18"/>
    </row>
    <row r="3" spans="1:56" s="6" customFormat="1">
      <c r="A3" s="6" t="s">
        <v>89</v>
      </c>
      <c r="B3" s="6" t="s">
        <v>0</v>
      </c>
      <c r="C3" s="11" t="s">
        <v>88</v>
      </c>
      <c r="D3" s="80" t="s">
        <v>86</v>
      </c>
      <c r="E3" s="81" t="s">
        <v>87</v>
      </c>
      <c r="F3" s="81" t="s">
        <v>1</v>
      </c>
      <c r="G3" s="82" t="s">
        <v>2</v>
      </c>
      <c r="H3" s="25" t="s">
        <v>86</v>
      </c>
      <c r="I3" s="26" t="s">
        <v>87</v>
      </c>
      <c r="J3" s="26" t="s">
        <v>1</v>
      </c>
      <c r="K3" s="71" t="s">
        <v>2</v>
      </c>
      <c r="L3" s="31" t="s">
        <v>86</v>
      </c>
      <c r="M3" s="32" t="s">
        <v>87</v>
      </c>
      <c r="N3" s="32" t="s">
        <v>1</v>
      </c>
      <c r="O3" s="90" t="s">
        <v>2</v>
      </c>
      <c r="P3" s="37" t="s">
        <v>86</v>
      </c>
      <c r="Q3" s="38" t="s">
        <v>87</v>
      </c>
      <c r="R3" s="38" t="s">
        <v>1</v>
      </c>
      <c r="S3" s="68" t="s">
        <v>2</v>
      </c>
      <c r="T3" s="43" t="s">
        <v>86</v>
      </c>
      <c r="U3" s="44" t="s">
        <v>87</v>
      </c>
      <c r="V3" s="44" t="s">
        <v>1</v>
      </c>
      <c r="W3" s="96" t="s">
        <v>2</v>
      </c>
      <c r="X3" s="49" t="s">
        <v>86</v>
      </c>
      <c r="Y3" s="50" t="s">
        <v>87</v>
      </c>
      <c r="Z3" s="50" t="s">
        <v>1</v>
      </c>
      <c r="AA3" s="65" t="s">
        <v>2</v>
      </c>
      <c r="AB3" s="141" t="s">
        <v>86</v>
      </c>
      <c r="AC3" s="55" t="s">
        <v>87</v>
      </c>
      <c r="AD3" s="55" t="s">
        <v>1</v>
      </c>
      <c r="AE3" s="56" t="s">
        <v>2</v>
      </c>
      <c r="AF3" s="8" t="s">
        <v>86</v>
      </c>
      <c r="AG3" s="7" t="s">
        <v>87</v>
      </c>
      <c r="AH3" s="7" t="s">
        <v>1</v>
      </c>
      <c r="AI3" s="9" t="s">
        <v>2</v>
      </c>
      <c r="AJ3" s="113" t="s">
        <v>86</v>
      </c>
      <c r="AK3" s="75" t="s">
        <v>87</v>
      </c>
      <c r="AL3" s="75" t="s">
        <v>154</v>
      </c>
      <c r="AM3" s="76" t="s">
        <v>2</v>
      </c>
      <c r="AN3" s="74" t="s">
        <v>86</v>
      </c>
      <c r="AO3" s="75" t="s">
        <v>87</v>
      </c>
      <c r="AP3" s="75" t="s">
        <v>154</v>
      </c>
      <c r="AQ3" s="76" t="s">
        <v>2</v>
      </c>
      <c r="AR3" s="74" t="s">
        <v>86</v>
      </c>
      <c r="AS3" s="75" t="s">
        <v>87</v>
      </c>
      <c r="AT3" s="75" t="s">
        <v>154</v>
      </c>
      <c r="AU3" s="76" t="s">
        <v>2</v>
      </c>
      <c r="AV3" s="74" t="s">
        <v>86</v>
      </c>
      <c r="AW3" s="75" t="s">
        <v>87</v>
      </c>
      <c r="AX3" s="75" t="s">
        <v>154</v>
      </c>
      <c r="AY3" s="76" t="s">
        <v>2</v>
      </c>
      <c r="AZ3" s="74" t="s">
        <v>86</v>
      </c>
      <c r="BA3" s="75" t="s">
        <v>87</v>
      </c>
      <c r="BB3" s="75" t="s">
        <v>154</v>
      </c>
      <c r="BC3" s="76" t="s">
        <v>2</v>
      </c>
      <c r="BD3" s="10"/>
    </row>
    <row r="4" spans="1:56" s="1" customFormat="1" ht="17" thickBot="1">
      <c r="A4" s="117">
        <v>1</v>
      </c>
      <c r="B4" s="117" t="s">
        <v>33</v>
      </c>
      <c r="C4" s="11">
        <f>G4+K4+O4+S4+W4+AA4+AE4+AM4+AQ4+AY4+BC4</f>
        <v>535</v>
      </c>
      <c r="D4" s="22"/>
      <c r="E4" s="3"/>
      <c r="F4" s="3"/>
      <c r="G4" s="83"/>
      <c r="H4" s="27">
        <v>1</v>
      </c>
      <c r="I4" s="28">
        <v>66</v>
      </c>
      <c r="J4" s="28">
        <v>2</v>
      </c>
      <c r="K4" s="72">
        <f>H4*I4+J4</f>
        <v>68</v>
      </c>
      <c r="L4" s="33"/>
      <c r="M4" s="34"/>
      <c r="N4" s="34"/>
      <c r="O4" s="91"/>
      <c r="P4" s="39"/>
      <c r="Q4" s="40"/>
      <c r="R4" s="40"/>
      <c r="S4" s="69"/>
      <c r="T4" s="45"/>
      <c r="U4" s="46"/>
      <c r="V4" s="46"/>
      <c r="W4" s="97"/>
      <c r="X4" s="51"/>
      <c r="Y4" s="52"/>
      <c r="Z4" s="52"/>
      <c r="AA4" s="66"/>
      <c r="AB4" s="142"/>
      <c r="AC4" s="57"/>
      <c r="AD4" s="57"/>
      <c r="AE4" s="58"/>
      <c r="AF4" s="61"/>
      <c r="AG4" s="6"/>
      <c r="AH4" s="6"/>
      <c r="AI4" s="62"/>
      <c r="AJ4" s="114">
        <v>1</v>
      </c>
      <c r="AK4" s="78">
        <v>86</v>
      </c>
      <c r="AL4" s="78">
        <v>4</v>
      </c>
      <c r="AM4" s="79">
        <f>AJ4*AK4+AL4</f>
        <v>90</v>
      </c>
      <c r="AN4" s="77">
        <v>1</v>
      </c>
      <c r="AO4" s="78">
        <v>124</v>
      </c>
      <c r="AP4" s="78">
        <v>1</v>
      </c>
      <c r="AQ4" s="79">
        <f>AN4*AO4+AP4</f>
        <v>125</v>
      </c>
      <c r="AR4" s="77">
        <v>1</v>
      </c>
      <c r="AS4" s="78">
        <v>0</v>
      </c>
      <c r="AT4" s="78">
        <v>0</v>
      </c>
      <c r="AU4" s="79">
        <f>AR4*AS4+AT4</f>
        <v>0</v>
      </c>
      <c r="AV4" s="77">
        <v>1</v>
      </c>
      <c r="AW4" s="78">
        <v>0</v>
      </c>
      <c r="AX4" s="78">
        <v>0</v>
      </c>
      <c r="AY4" s="79">
        <f>AV4*AW4+AX4</f>
        <v>0</v>
      </c>
      <c r="AZ4" s="77">
        <v>1</v>
      </c>
      <c r="BA4" s="78">
        <v>119</v>
      </c>
      <c r="BB4" s="78">
        <v>133</v>
      </c>
      <c r="BC4" s="79">
        <f>AZ4*BA4+BB4</f>
        <v>252</v>
      </c>
      <c r="BD4" s="13"/>
    </row>
    <row r="5" spans="1:56" s="1" customFormat="1">
      <c r="A5" s="117">
        <v>2</v>
      </c>
      <c r="B5" s="117" t="s">
        <v>13</v>
      </c>
      <c r="C5" s="11">
        <f>G5+K5+O5+S5+W5+AA5+AE5+AI5</f>
        <v>353.6</v>
      </c>
      <c r="D5" s="22">
        <v>1</v>
      </c>
      <c r="E5" s="3">
        <v>59</v>
      </c>
      <c r="F5" s="3">
        <v>2</v>
      </c>
      <c r="G5" s="83">
        <f>D5*E5+F5</f>
        <v>61</v>
      </c>
      <c r="H5" s="27"/>
      <c r="I5" s="28"/>
      <c r="J5" s="28"/>
      <c r="K5" s="72"/>
      <c r="L5" s="33">
        <v>1.2</v>
      </c>
      <c r="M5" s="34">
        <v>83</v>
      </c>
      <c r="N5" s="34">
        <v>5</v>
      </c>
      <c r="O5" s="91">
        <f>L5*M5+N5</f>
        <v>104.6</v>
      </c>
      <c r="P5" s="39"/>
      <c r="Q5" s="40"/>
      <c r="R5" s="40"/>
      <c r="S5" s="69"/>
      <c r="T5" s="45">
        <v>1</v>
      </c>
      <c r="U5" s="46">
        <v>48</v>
      </c>
      <c r="V5" s="46">
        <v>7</v>
      </c>
      <c r="W5" s="97">
        <f>T5*U5+V5</f>
        <v>55</v>
      </c>
      <c r="X5" s="51"/>
      <c r="Y5" s="52"/>
      <c r="Z5" s="52"/>
      <c r="AA5" s="66"/>
      <c r="AB5" s="142">
        <v>1</v>
      </c>
      <c r="AC5" s="57">
        <v>44</v>
      </c>
      <c r="AD5" s="57">
        <v>7</v>
      </c>
      <c r="AE5" s="58">
        <f>AB5*AC5+AD5</f>
        <v>51</v>
      </c>
      <c r="AF5" s="61">
        <v>1</v>
      </c>
      <c r="AG5" s="6">
        <v>82</v>
      </c>
      <c r="AH5" s="6">
        <v>0</v>
      </c>
      <c r="AI5" s="62">
        <f>AF5*AG5+AH5</f>
        <v>82</v>
      </c>
      <c r="AJ5" s="14"/>
      <c r="AK5" s="2"/>
      <c r="AL5" s="2"/>
      <c r="AM5" s="140"/>
      <c r="AN5" s="2"/>
      <c r="AO5" s="2"/>
      <c r="AP5" s="2"/>
      <c r="AQ5" s="140"/>
      <c r="AR5" s="2"/>
      <c r="AS5" s="2"/>
      <c r="AT5" s="2"/>
      <c r="AU5" s="140"/>
      <c r="AV5" s="2"/>
      <c r="AW5" s="2"/>
      <c r="AX5" s="2"/>
      <c r="AY5" s="140"/>
      <c r="AZ5" s="2"/>
      <c r="BA5" s="2"/>
      <c r="BB5" s="2"/>
      <c r="BC5" s="140"/>
    </row>
    <row r="6" spans="1:56" s="1" customFormat="1">
      <c r="A6" s="117">
        <v>3</v>
      </c>
      <c r="B6" s="117" t="s">
        <v>34</v>
      </c>
      <c r="C6" s="11">
        <f>G6+K6+O6+S6+W6+AA6+AE6</f>
        <v>300.60000000000002</v>
      </c>
      <c r="D6" s="22"/>
      <c r="E6" s="3"/>
      <c r="F6" s="3"/>
      <c r="G6" s="83"/>
      <c r="H6" s="27">
        <v>1</v>
      </c>
      <c r="I6" s="28">
        <v>66</v>
      </c>
      <c r="J6" s="28">
        <v>0</v>
      </c>
      <c r="K6" s="72">
        <f>H6*I6+J6</f>
        <v>66</v>
      </c>
      <c r="L6" s="33">
        <v>1.2</v>
      </c>
      <c r="M6" s="34">
        <v>83</v>
      </c>
      <c r="N6" s="34">
        <v>1</v>
      </c>
      <c r="O6" s="91">
        <f>L6*M6+N6</f>
        <v>100.6</v>
      </c>
      <c r="P6" s="39"/>
      <c r="Q6" s="40"/>
      <c r="R6" s="40"/>
      <c r="S6" s="69"/>
      <c r="T6" s="45">
        <v>1</v>
      </c>
      <c r="U6" s="46">
        <v>48</v>
      </c>
      <c r="V6" s="46">
        <v>4</v>
      </c>
      <c r="W6" s="97">
        <f>T6*U6+V6</f>
        <v>52</v>
      </c>
      <c r="X6" s="51"/>
      <c r="Y6" s="52"/>
      <c r="Z6" s="52"/>
      <c r="AA6" s="66"/>
      <c r="AB6" s="142">
        <v>1</v>
      </c>
      <c r="AC6" s="57">
        <v>81</v>
      </c>
      <c r="AD6" s="57">
        <v>1</v>
      </c>
      <c r="AE6" s="58">
        <f>AB6*AC6+AD6</f>
        <v>82</v>
      </c>
      <c r="AF6" s="61"/>
      <c r="AG6" s="6"/>
      <c r="AH6" s="6"/>
      <c r="AI6" s="62"/>
      <c r="AJ6" s="13"/>
    </row>
    <row r="7" spans="1:56" s="1" customFormat="1">
      <c r="A7" s="117">
        <v>4</v>
      </c>
      <c r="B7" s="117" t="s">
        <v>18</v>
      </c>
      <c r="C7" s="11">
        <f>G7+K7+O7+S7+W7+AA7+AE7</f>
        <v>258</v>
      </c>
      <c r="D7" s="22">
        <v>1</v>
      </c>
      <c r="E7" s="3">
        <v>44</v>
      </c>
      <c r="F7" s="3">
        <v>3</v>
      </c>
      <c r="G7" s="83">
        <f>D7*E7+F7</f>
        <v>47</v>
      </c>
      <c r="H7" s="27">
        <v>1</v>
      </c>
      <c r="I7" s="28">
        <v>42</v>
      </c>
      <c r="J7" s="28">
        <v>3</v>
      </c>
      <c r="K7" s="72">
        <f>H7*I7+J7</f>
        <v>45</v>
      </c>
      <c r="L7" s="33"/>
      <c r="M7" s="34"/>
      <c r="N7" s="34"/>
      <c r="O7" s="91"/>
      <c r="P7" s="39">
        <v>1</v>
      </c>
      <c r="Q7" s="40">
        <v>63</v>
      </c>
      <c r="R7" s="40">
        <v>1</v>
      </c>
      <c r="S7" s="69">
        <f>P7*Q7+R7</f>
        <v>64</v>
      </c>
      <c r="T7" s="45"/>
      <c r="U7" s="46"/>
      <c r="V7" s="46"/>
      <c r="W7" s="97"/>
      <c r="X7" s="51">
        <v>1</v>
      </c>
      <c r="Y7" s="52">
        <v>56</v>
      </c>
      <c r="Z7" s="52">
        <v>1</v>
      </c>
      <c r="AA7" s="66">
        <f>X7*Y7+Z7</f>
        <v>57</v>
      </c>
      <c r="AB7" s="142">
        <v>1</v>
      </c>
      <c r="AC7" s="57">
        <v>44</v>
      </c>
      <c r="AD7" s="57">
        <v>1</v>
      </c>
      <c r="AE7" s="58">
        <f>AB7*AC7+AD7</f>
        <v>45</v>
      </c>
      <c r="AF7" s="61"/>
      <c r="AG7" s="6"/>
      <c r="AH7" s="6"/>
      <c r="AI7" s="62"/>
      <c r="AJ7" s="13"/>
      <c r="AM7" s="6"/>
      <c r="AQ7" s="6"/>
      <c r="AU7" s="6"/>
      <c r="AY7" s="6"/>
      <c r="BC7" s="6"/>
    </row>
    <row r="8" spans="1:56" s="1" customFormat="1">
      <c r="A8" s="117">
        <v>5</v>
      </c>
      <c r="B8" s="117" t="s">
        <v>10</v>
      </c>
      <c r="C8" s="11">
        <f>G8+K8+O8+S8+W8+AA8+AE8</f>
        <v>229.6</v>
      </c>
      <c r="D8" s="22">
        <v>1</v>
      </c>
      <c r="E8" s="3">
        <v>81</v>
      </c>
      <c r="F8" s="3">
        <v>1</v>
      </c>
      <c r="G8" s="83">
        <f>D8*E8+F8</f>
        <v>82</v>
      </c>
      <c r="H8" s="27"/>
      <c r="I8" s="28"/>
      <c r="J8" s="28"/>
      <c r="K8" s="72"/>
      <c r="L8" s="33">
        <v>1.2</v>
      </c>
      <c r="M8" s="34">
        <v>83</v>
      </c>
      <c r="N8" s="34">
        <v>0</v>
      </c>
      <c r="O8" s="91">
        <f>L8*M8+N8</f>
        <v>99.6</v>
      </c>
      <c r="P8" s="39"/>
      <c r="Q8" s="40"/>
      <c r="R8" s="40"/>
      <c r="S8" s="69"/>
      <c r="T8" s="45"/>
      <c r="U8" s="46"/>
      <c r="V8" s="46"/>
      <c r="W8" s="97"/>
      <c r="X8" s="51"/>
      <c r="Y8" s="52"/>
      <c r="Z8" s="52"/>
      <c r="AA8" s="66"/>
      <c r="AB8" s="142">
        <v>1</v>
      </c>
      <c r="AC8" s="57">
        <v>44</v>
      </c>
      <c r="AD8" s="57">
        <v>4</v>
      </c>
      <c r="AE8" s="58">
        <f>AB8*AC8+AD8</f>
        <v>48</v>
      </c>
      <c r="AF8" s="61"/>
      <c r="AG8" s="6"/>
      <c r="AH8" s="6"/>
      <c r="AI8" s="62"/>
      <c r="AJ8" s="13"/>
      <c r="AM8" s="6"/>
      <c r="AQ8" s="6"/>
      <c r="AU8" s="6"/>
      <c r="AY8" s="6"/>
      <c r="BC8" s="6"/>
    </row>
    <row r="9" spans="1:56" s="1" customFormat="1">
      <c r="A9" s="179">
        <v>6</v>
      </c>
      <c r="B9" s="117" t="s">
        <v>48</v>
      </c>
      <c r="C9" s="11">
        <f>G9+K9+O9+S9+W9+AA9+AE9</f>
        <v>184.6</v>
      </c>
      <c r="D9" s="22"/>
      <c r="E9" s="3"/>
      <c r="F9" s="3"/>
      <c r="G9" s="83"/>
      <c r="H9" s="27"/>
      <c r="I9" s="28"/>
      <c r="J9" s="28"/>
      <c r="K9" s="88"/>
      <c r="L9" s="33">
        <v>1.2</v>
      </c>
      <c r="M9" s="34">
        <v>83</v>
      </c>
      <c r="N9" s="34">
        <v>4</v>
      </c>
      <c r="O9" s="91">
        <f>L9*M9+N9</f>
        <v>103.6</v>
      </c>
      <c r="P9" s="39"/>
      <c r="Q9" s="40"/>
      <c r="R9" s="40"/>
      <c r="S9" s="69"/>
      <c r="T9" s="45"/>
      <c r="U9" s="46"/>
      <c r="V9" s="46"/>
      <c r="W9" s="97"/>
      <c r="X9" s="51">
        <v>1</v>
      </c>
      <c r="Y9" s="52">
        <v>80</v>
      </c>
      <c r="Z9" s="52">
        <v>1</v>
      </c>
      <c r="AA9" s="66">
        <f>X9*Y9+Z9</f>
        <v>81</v>
      </c>
      <c r="AB9" s="142"/>
      <c r="AC9" s="57"/>
      <c r="AD9" s="57"/>
      <c r="AE9" s="58"/>
      <c r="AF9" s="61"/>
      <c r="AG9" s="6"/>
      <c r="AH9" s="6"/>
      <c r="AI9" s="62"/>
      <c r="AJ9" s="13"/>
    </row>
    <row r="10" spans="1:56" s="1" customFormat="1">
      <c r="A10" s="179">
        <v>6</v>
      </c>
      <c r="B10" s="117" t="s">
        <v>49</v>
      </c>
      <c r="C10" s="11">
        <f>G10+K10+O10+S10+W10+AA10+AE10</f>
        <v>184.6</v>
      </c>
      <c r="D10" s="22"/>
      <c r="E10" s="3"/>
      <c r="F10" s="3"/>
      <c r="G10" s="83"/>
      <c r="H10" s="27"/>
      <c r="I10" s="28"/>
      <c r="J10" s="28"/>
      <c r="K10" s="88"/>
      <c r="L10" s="33">
        <v>1.2</v>
      </c>
      <c r="M10" s="34">
        <v>83</v>
      </c>
      <c r="N10" s="34">
        <v>3</v>
      </c>
      <c r="O10" s="91">
        <f>L10*M10+N10</f>
        <v>102.6</v>
      </c>
      <c r="P10" s="39"/>
      <c r="Q10" s="40"/>
      <c r="R10" s="40"/>
      <c r="S10" s="69"/>
      <c r="T10" s="45"/>
      <c r="U10" s="46"/>
      <c r="V10" s="46"/>
      <c r="W10" s="97"/>
      <c r="X10" s="51">
        <v>1</v>
      </c>
      <c r="Y10" s="52">
        <v>80</v>
      </c>
      <c r="Z10" s="52">
        <v>2</v>
      </c>
      <c r="AA10" s="66">
        <f>X10*Y10+Z10</f>
        <v>82</v>
      </c>
      <c r="AB10" s="142"/>
      <c r="AC10" s="57"/>
      <c r="AD10" s="57"/>
      <c r="AE10" s="58"/>
      <c r="AF10" s="61"/>
      <c r="AG10" s="6"/>
      <c r="AH10" s="6"/>
      <c r="AI10" s="62"/>
      <c r="AJ10" s="13"/>
    </row>
    <row r="11" spans="1:56" s="1" customFormat="1">
      <c r="A11" s="117">
        <v>8</v>
      </c>
      <c r="B11" s="117" t="s">
        <v>9</v>
      </c>
      <c r="C11" s="11">
        <f>G11+K11+O11+W11+AA11+AE11</f>
        <v>180</v>
      </c>
      <c r="D11" s="22">
        <v>1</v>
      </c>
      <c r="E11" s="3">
        <v>81</v>
      </c>
      <c r="F11" s="3">
        <v>2</v>
      </c>
      <c r="G11" s="83">
        <f t="shared" ref="G11:G16" si="0">D11*E11+F11</f>
        <v>83</v>
      </c>
      <c r="H11" s="27"/>
      <c r="I11" s="28"/>
      <c r="J11" s="28"/>
      <c r="K11" s="72"/>
      <c r="L11" s="33"/>
      <c r="M11" s="34"/>
      <c r="N11" s="34"/>
      <c r="O11" s="91"/>
      <c r="P11" s="39">
        <v>1</v>
      </c>
      <c r="Q11" s="40">
        <v>24</v>
      </c>
      <c r="R11" s="40">
        <v>4</v>
      </c>
      <c r="S11" s="69">
        <f>P11*Q11+R11</f>
        <v>28</v>
      </c>
      <c r="T11" s="45">
        <v>1</v>
      </c>
      <c r="U11" s="46">
        <v>48</v>
      </c>
      <c r="V11" s="46">
        <v>3</v>
      </c>
      <c r="W11" s="97">
        <f>T11*U11+V11</f>
        <v>51</v>
      </c>
      <c r="X11" s="51"/>
      <c r="Y11" s="52"/>
      <c r="Z11" s="52"/>
      <c r="AA11" s="66"/>
      <c r="AB11" s="142">
        <v>1</v>
      </c>
      <c r="AC11" s="57">
        <v>44</v>
      </c>
      <c r="AD11" s="57">
        <v>2</v>
      </c>
      <c r="AE11" s="58">
        <f>AB11*AC11+AD11</f>
        <v>46</v>
      </c>
      <c r="AF11" s="61"/>
      <c r="AG11" s="6"/>
      <c r="AH11" s="6"/>
      <c r="AI11" s="62"/>
      <c r="AJ11" s="13"/>
      <c r="AM11" s="6"/>
      <c r="AQ11" s="6"/>
      <c r="AU11" s="6"/>
      <c r="AY11" s="6"/>
      <c r="BC11" s="6"/>
    </row>
    <row r="12" spans="1:56" s="1" customFormat="1">
      <c r="A12" s="117">
        <v>9</v>
      </c>
      <c r="B12" s="117" t="s">
        <v>11</v>
      </c>
      <c r="C12" s="11">
        <f>G12+K12+O12+S12+W12+AA12+AE12</f>
        <v>176</v>
      </c>
      <c r="D12" s="22">
        <v>1</v>
      </c>
      <c r="E12" s="3">
        <v>81</v>
      </c>
      <c r="F12" s="3">
        <v>0</v>
      </c>
      <c r="G12" s="83">
        <f t="shared" si="0"/>
        <v>81</v>
      </c>
      <c r="H12" s="27">
        <v>1</v>
      </c>
      <c r="I12" s="28">
        <v>42</v>
      </c>
      <c r="J12" s="28">
        <v>0</v>
      </c>
      <c r="K12" s="72">
        <f>H12*I12+J12</f>
        <v>42</v>
      </c>
      <c r="L12" s="33"/>
      <c r="M12" s="34"/>
      <c r="N12" s="34"/>
      <c r="O12" s="91"/>
      <c r="P12" s="39"/>
      <c r="Q12" s="40"/>
      <c r="R12" s="40"/>
      <c r="S12" s="69"/>
      <c r="T12" s="45">
        <v>1</v>
      </c>
      <c r="U12" s="46">
        <v>48</v>
      </c>
      <c r="V12" s="46">
        <v>5</v>
      </c>
      <c r="W12" s="97">
        <f>T12*U12+V12</f>
        <v>53</v>
      </c>
      <c r="X12" s="51"/>
      <c r="Y12" s="52"/>
      <c r="Z12" s="52"/>
      <c r="AA12" s="66"/>
      <c r="AB12" s="142"/>
      <c r="AC12" s="57"/>
      <c r="AD12" s="57"/>
      <c r="AE12" s="58"/>
      <c r="AF12" s="61"/>
      <c r="AG12" s="6"/>
      <c r="AH12" s="6"/>
      <c r="AI12" s="62"/>
      <c r="AJ12" s="13"/>
      <c r="AM12" s="6"/>
      <c r="AQ12" s="6"/>
      <c r="AU12" s="6"/>
      <c r="AY12" s="6"/>
      <c r="BC12" s="6"/>
    </row>
    <row r="13" spans="1:56" s="1" customFormat="1">
      <c r="A13" s="117">
        <v>10</v>
      </c>
      <c r="B13" s="117" t="s">
        <v>24</v>
      </c>
      <c r="C13" s="11">
        <f>O13+S13+W13+AA13+AE13</f>
        <v>175</v>
      </c>
      <c r="D13" s="22">
        <v>1</v>
      </c>
      <c r="E13" s="3">
        <v>22</v>
      </c>
      <c r="F13" s="3">
        <v>4</v>
      </c>
      <c r="G13" s="83">
        <f t="shared" si="0"/>
        <v>26</v>
      </c>
      <c r="H13" s="27">
        <v>1</v>
      </c>
      <c r="I13" s="28">
        <v>24</v>
      </c>
      <c r="J13" s="28">
        <v>4</v>
      </c>
      <c r="K13" s="72">
        <f>H13*I13+J13</f>
        <v>28</v>
      </c>
      <c r="L13" s="33">
        <v>1</v>
      </c>
      <c r="M13" s="34">
        <v>59</v>
      </c>
      <c r="N13" s="34">
        <v>1</v>
      </c>
      <c r="O13" s="91">
        <f>L13*M13+N13</f>
        <v>60</v>
      </c>
      <c r="P13" s="39"/>
      <c r="Q13" s="40"/>
      <c r="R13" s="40"/>
      <c r="S13" s="69"/>
      <c r="T13" s="45"/>
      <c r="U13" s="46"/>
      <c r="V13" s="46"/>
      <c r="W13" s="97"/>
      <c r="X13" s="51">
        <v>1</v>
      </c>
      <c r="Y13" s="52">
        <v>56</v>
      </c>
      <c r="Z13" s="52">
        <v>0</v>
      </c>
      <c r="AA13" s="66">
        <f>X13*Y13+Z13</f>
        <v>56</v>
      </c>
      <c r="AB13" s="142">
        <v>1</v>
      </c>
      <c r="AC13" s="57">
        <v>59</v>
      </c>
      <c r="AD13" s="57">
        <v>0</v>
      </c>
      <c r="AE13" s="58">
        <f>AB13*AC13+AD13</f>
        <v>59</v>
      </c>
      <c r="AF13" s="61"/>
      <c r="AG13" s="6"/>
      <c r="AH13" s="6"/>
      <c r="AI13" s="62"/>
      <c r="AJ13" s="13"/>
      <c r="AM13" s="6"/>
      <c r="AQ13" s="6"/>
      <c r="AU13" s="6"/>
      <c r="AY13" s="6"/>
      <c r="BC13" s="6"/>
    </row>
    <row r="14" spans="1:56" s="1" customFormat="1">
      <c r="A14" s="117">
        <v>11</v>
      </c>
      <c r="B14" s="117" t="s">
        <v>14</v>
      </c>
      <c r="C14" s="11">
        <f>G14+K14+O14+S14+W14+AA14+AE14</f>
        <v>161.6</v>
      </c>
      <c r="D14" s="22">
        <v>1</v>
      </c>
      <c r="E14" s="3">
        <v>59</v>
      </c>
      <c r="F14" s="3">
        <v>1</v>
      </c>
      <c r="G14" s="83">
        <f t="shared" si="0"/>
        <v>60</v>
      </c>
      <c r="H14" s="27"/>
      <c r="I14" s="28"/>
      <c r="J14" s="28"/>
      <c r="K14" s="72"/>
      <c r="L14" s="33">
        <v>1.2</v>
      </c>
      <c r="M14" s="34">
        <v>83</v>
      </c>
      <c r="N14" s="34">
        <v>2</v>
      </c>
      <c r="O14" s="91">
        <f>L14*M14+N14</f>
        <v>101.6</v>
      </c>
      <c r="P14" s="39"/>
      <c r="Q14" s="40"/>
      <c r="R14" s="40"/>
      <c r="S14" s="69"/>
      <c r="T14" s="45"/>
      <c r="U14" s="46"/>
      <c r="V14" s="46"/>
      <c r="W14" s="97"/>
      <c r="X14" s="51"/>
      <c r="Y14" s="52"/>
      <c r="Z14" s="52"/>
      <c r="AA14" s="66"/>
      <c r="AB14" s="142"/>
      <c r="AC14" s="57"/>
      <c r="AD14" s="57"/>
      <c r="AE14" s="58"/>
      <c r="AF14" s="61"/>
      <c r="AG14" s="6"/>
      <c r="AH14" s="6"/>
      <c r="AI14" s="62"/>
      <c r="AJ14" s="13"/>
      <c r="AM14" s="6"/>
      <c r="AQ14" s="6"/>
      <c r="AU14" s="6"/>
      <c r="AY14" s="6"/>
      <c r="BC14" s="6"/>
    </row>
    <row r="15" spans="1:56" s="1" customFormat="1">
      <c r="A15" s="117">
        <v>12</v>
      </c>
      <c r="B15" s="117" t="s">
        <v>29</v>
      </c>
      <c r="C15" s="11">
        <f>K15+O15+S15+W15+AA15+AE15+AI15</f>
        <v>151</v>
      </c>
      <c r="D15" s="22">
        <v>1</v>
      </c>
      <c r="E15" s="3">
        <v>22</v>
      </c>
      <c r="F15" s="3">
        <v>3</v>
      </c>
      <c r="G15" s="83">
        <f t="shared" si="0"/>
        <v>25</v>
      </c>
      <c r="H15" s="27"/>
      <c r="I15" s="28"/>
      <c r="J15" s="28"/>
      <c r="K15" s="72"/>
      <c r="L15" s="33"/>
      <c r="M15" s="34"/>
      <c r="N15" s="34"/>
      <c r="O15" s="91"/>
      <c r="P15" s="39"/>
      <c r="Q15" s="40"/>
      <c r="R15" s="40"/>
      <c r="S15" s="69"/>
      <c r="T15" s="45">
        <v>1</v>
      </c>
      <c r="U15" s="46">
        <v>48</v>
      </c>
      <c r="V15" s="46">
        <v>6</v>
      </c>
      <c r="W15" s="97">
        <f>T15*U15+V15</f>
        <v>54</v>
      </c>
      <c r="X15" s="51"/>
      <c r="Y15" s="52"/>
      <c r="Z15" s="52"/>
      <c r="AA15" s="66"/>
      <c r="AB15" s="142">
        <v>1</v>
      </c>
      <c r="AC15" s="57">
        <v>44</v>
      </c>
      <c r="AD15" s="57">
        <v>6</v>
      </c>
      <c r="AE15" s="58">
        <f>AB15*AC15+AD15</f>
        <v>50</v>
      </c>
      <c r="AF15" s="61">
        <v>1</v>
      </c>
      <c r="AG15" s="6">
        <v>42</v>
      </c>
      <c r="AH15" s="6">
        <v>5</v>
      </c>
      <c r="AI15" s="62">
        <f>AF15*AG15+AH15</f>
        <v>47</v>
      </c>
      <c r="AJ15" s="13"/>
      <c r="AM15" s="6"/>
      <c r="AQ15" s="6"/>
      <c r="AU15" s="6"/>
      <c r="AY15" s="6"/>
      <c r="BC15" s="6"/>
    </row>
    <row r="16" spans="1:56" s="1" customFormat="1">
      <c r="A16" s="117">
        <v>13</v>
      </c>
      <c r="B16" s="117" t="s">
        <v>19</v>
      </c>
      <c r="C16" s="11">
        <f>G16+K16+O16+S16+W16+AA16+AE16</f>
        <v>102</v>
      </c>
      <c r="D16" s="22">
        <v>1</v>
      </c>
      <c r="E16" s="3">
        <v>44</v>
      </c>
      <c r="F16" s="3">
        <v>2</v>
      </c>
      <c r="G16" s="83">
        <f t="shared" si="0"/>
        <v>46</v>
      </c>
      <c r="H16" s="27"/>
      <c r="I16" s="28"/>
      <c r="J16" s="28"/>
      <c r="K16" s="72"/>
      <c r="L16" s="33"/>
      <c r="M16" s="34"/>
      <c r="N16" s="34"/>
      <c r="O16" s="91"/>
      <c r="P16" s="39"/>
      <c r="Q16" s="40"/>
      <c r="R16" s="40"/>
      <c r="S16" s="69"/>
      <c r="T16" s="45"/>
      <c r="U16" s="46"/>
      <c r="V16" s="46"/>
      <c r="W16" s="97"/>
      <c r="X16" s="51">
        <v>1</v>
      </c>
      <c r="Y16" s="52">
        <v>56</v>
      </c>
      <c r="Z16" s="52">
        <v>0</v>
      </c>
      <c r="AA16" s="66">
        <f>X16*Y16+Z16</f>
        <v>56</v>
      </c>
      <c r="AB16" s="142"/>
      <c r="AC16" s="57"/>
      <c r="AD16" s="57"/>
      <c r="AE16" s="58"/>
      <c r="AF16" s="61"/>
      <c r="AG16" s="6"/>
      <c r="AH16" s="6"/>
      <c r="AI16" s="62"/>
      <c r="AJ16" s="13"/>
      <c r="AM16" s="6"/>
      <c r="AQ16" s="6"/>
      <c r="AU16" s="6"/>
      <c r="AY16" s="6"/>
      <c r="BC16" s="6"/>
    </row>
    <row r="17" spans="1:72" s="1" customFormat="1">
      <c r="A17" s="117">
        <v>14</v>
      </c>
      <c r="B17" s="117" t="s">
        <v>40</v>
      </c>
      <c r="C17" s="11">
        <f>G17+O17+S17+W17+AA17+AE17</f>
        <v>99</v>
      </c>
      <c r="D17" s="22"/>
      <c r="E17" s="3"/>
      <c r="F17" s="3"/>
      <c r="G17" s="83"/>
      <c r="H17" s="27">
        <v>1</v>
      </c>
      <c r="I17" s="28">
        <v>24</v>
      </c>
      <c r="J17" s="28">
        <v>0</v>
      </c>
      <c r="K17" s="72">
        <f>H17*I17+J17</f>
        <v>24</v>
      </c>
      <c r="L17" s="33"/>
      <c r="M17" s="34"/>
      <c r="N17" s="34"/>
      <c r="O17" s="91"/>
      <c r="P17" s="39"/>
      <c r="Q17" s="40"/>
      <c r="R17" s="40"/>
      <c r="S17" s="69"/>
      <c r="T17" s="45">
        <v>1</v>
      </c>
      <c r="U17" s="46">
        <v>48</v>
      </c>
      <c r="V17" s="46">
        <v>2</v>
      </c>
      <c r="W17" s="97">
        <f>T17*U17+V17</f>
        <v>50</v>
      </c>
      <c r="X17" s="51"/>
      <c r="Y17" s="52"/>
      <c r="Z17" s="52"/>
      <c r="AA17" s="66"/>
      <c r="AB17" s="142">
        <v>1</v>
      </c>
      <c r="AC17" s="57">
        <v>44</v>
      </c>
      <c r="AD17" s="57">
        <v>5</v>
      </c>
      <c r="AE17" s="58">
        <f>AB17*AC17+AD17</f>
        <v>49</v>
      </c>
      <c r="AF17" s="61"/>
      <c r="AG17" s="6"/>
      <c r="AH17" s="6"/>
      <c r="AI17" s="62"/>
      <c r="AJ17" s="13"/>
    </row>
    <row r="18" spans="1:72" s="1" customFormat="1">
      <c r="A18" s="117">
        <v>15</v>
      </c>
      <c r="B18" s="117" t="s">
        <v>60</v>
      </c>
      <c r="C18" s="11">
        <f>G18+K18+O18+S18+W18+AA18+AE18</f>
        <v>49</v>
      </c>
      <c r="D18" s="22"/>
      <c r="E18" s="3"/>
      <c r="F18" s="3"/>
      <c r="G18" s="83"/>
      <c r="H18" s="27"/>
      <c r="I18" s="28"/>
      <c r="J18" s="28"/>
      <c r="K18" s="88"/>
      <c r="L18" s="33"/>
      <c r="M18" s="34"/>
      <c r="N18" s="34"/>
      <c r="O18" s="92"/>
      <c r="P18" s="39"/>
      <c r="Q18" s="40"/>
      <c r="R18" s="40"/>
      <c r="S18" s="94"/>
      <c r="T18" s="45">
        <v>1</v>
      </c>
      <c r="U18" s="46">
        <v>48</v>
      </c>
      <c r="V18" s="46">
        <v>1</v>
      </c>
      <c r="W18" s="97">
        <f>T18*U18+V18</f>
        <v>49</v>
      </c>
      <c r="X18" s="51"/>
      <c r="Y18" s="52"/>
      <c r="Z18" s="52"/>
      <c r="AA18" s="66"/>
      <c r="AB18" s="142"/>
      <c r="AC18" s="57"/>
      <c r="AD18" s="57"/>
      <c r="AE18" s="58"/>
      <c r="AF18" s="61"/>
      <c r="AG18" s="6"/>
      <c r="AH18" s="6"/>
      <c r="AI18" s="62"/>
      <c r="AJ18" s="13"/>
    </row>
    <row r="19" spans="1:72" s="1" customFormat="1">
      <c r="A19" s="117">
        <v>16</v>
      </c>
      <c r="B19" s="117" t="s">
        <v>20</v>
      </c>
      <c r="C19" s="11">
        <f>G19+K19+O19+S19+W19+AE19</f>
        <v>45</v>
      </c>
      <c r="D19" s="22">
        <v>1</v>
      </c>
      <c r="E19" s="3">
        <v>44</v>
      </c>
      <c r="F19" s="3">
        <v>1</v>
      </c>
      <c r="G19" s="83">
        <f>D19*E19+F19</f>
        <v>45</v>
      </c>
      <c r="H19" s="27"/>
      <c r="I19" s="28"/>
      <c r="J19" s="28"/>
      <c r="K19" s="72"/>
      <c r="L19" s="33"/>
      <c r="M19" s="34"/>
      <c r="N19" s="34"/>
      <c r="O19" s="91"/>
      <c r="P19" s="39"/>
      <c r="Q19" s="40"/>
      <c r="R19" s="40"/>
      <c r="S19" s="69"/>
      <c r="T19" s="45"/>
      <c r="U19" s="46"/>
      <c r="V19" s="46"/>
      <c r="W19" s="97"/>
      <c r="X19" s="51">
        <v>1</v>
      </c>
      <c r="Y19" s="52">
        <v>24</v>
      </c>
      <c r="Z19" s="52">
        <v>4</v>
      </c>
      <c r="AA19" s="66">
        <f>X19*Y19+Z19</f>
        <v>28</v>
      </c>
      <c r="AB19" s="142"/>
      <c r="AC19" s="57"/>
      <c r="AD19" s="57"/>
      <c r="AE19" s="58"/>
      <c r="AF19" s="61"/>
      <c r="AG19" s="6"/>
      <c r="AH19" s="6"/>
      <c r="AI19" s="62"/>
      <c r="AJ19" s="13"/>
      <c r="AM19" s="6"/>
      <c r="AQ19" s="6"/>
      <c r="AU19" s="6"/>
      <c r="AY19" s="6"/>
      <c r="BC19" s="6"/>
    </row>
    <row r="20" spans="1:72" s="1" customFormat="1">
      <c r="A20" s="117">
        <v>17</v>
      </c>
      <c r="B20" s="117" t="s">
        <v>21</v>
      </c>
      <c r="C20" s="11">
        <f>G20+K20+O20+S20+W20+AA20</f>
        <v>43</v>
      </c>
      <c r="D20" s="22">
        <v>1</v>
      </c>
      <c r="E20" s="3">
        <v>0</v>
      </c>
      <c r="F20" s="3">
        <v>0</v>
      </c>
      <c r="G20" s="83">
        <f>D20*E20+F20</f>
        <v>0</v>
      </c>
      <c r="H20" s="27">
        <v>1</v>
      </c>
      <c r="I20" s="28">
        <v>42</v>
      </c>
      <c r="J20" s="28">
        <v>1</v>
      </c>
      <c r="K20" s="72">
        <f>H20*I20+J20</f>
        <v>43</v>
      </c>
      <c r="L20" s="33"/>
      <c r="M20" s="34"/>
      <c r="N20" s="34"/>
      <c r="O20" s="91"/>
      <c r="P20" s="39"/>
      <c r="Q20" s="40"/>
      <c r="R20" s="40"/>
      <c r="S20" s="69"/>
      <c r="T20" s="45"/>
      <c r="U20" s="46"/>
      <c r="V20" s="46"/>
      <c r="W20" s="97"/>
      <c r="X20" s="51"/>
      <c r="Y20" s="52"/>
      <c r="Z20" s="52"/>
      <c r="AA20" s="66"/>
      <c r="AB20" s="142">
        <v>1</v>
      </c>
      <c r="AC20" s="57">
        <v>22</v>
      </c>
      <c r="AD20" s="57">
        <v>2</v>
      </c>
      <c r="AE20" s="58">
        <f>AB20*AC20+AD20</f>
        <v>24</v>
      </c>
      <c r="AF20" s="61"/>
      <c r="AG20" s="6"/>
      <c r="AH20" s="6"/>
      <c r="AI20" s="62"/>
      <c r="AJ20" s="13"/>
      <c r="AM20" s="6"/>
      <c r="AQ20" s="6"/>
      <c r="AU20" s="6"/>
      <c r="AY20" s="6"/>
      <c r="BC20" s="6"/>
    </row>
    <row r="21" spans="1:72" s="1" customFormat="1">
      <c r="A21" s="117" t="s">
        <v>156</v>
      </c>
      <c r="B21" s="117" t="s">
        <v>32</v>
      </c>
      <c r="C21" s="11">
        <v>0</v>
      </c>
      <c r="D21" s="22">
        <v>1</v>
      </c>
      <c r="E21" s="3">
        <v>0</v>
      </c>
      <c r="F21" s="3">
        <v>0</v>
      </c>
      <c r="G21" s="83">
        <f>D21*E21+F21</f>
        <v>0</v>
      </c>
      <c r="H21" s="27">
        <v>1</v>
      </c>
      <c r="I21" s="28">
        <v>24</v>
      </c>
      <c r="J21" s="28">
        <v>2</v>
      </c>
      <c r="K21" s="72">
        <f>H21*I21+J21</f>
        <v>26</v>
      </c>
      <c r="L21" s="33">
        <v>1</v>
      </c>
      <c r="M21" s="34">
        <v>20</v>
      </c>
      <c r="N21" s="34">
        <v>0</v>
      </c>
      <c r="O21" s="91">
        <f>L21*M21+N21</f>
        <v>20</v>
      </c>
      <c r="P21" s="39"/>
      <c r="Q21" s="40"/>
      <c r="R21" s="40"/>
      <c r="S21" s="69"/>
      <c r="T21" s="45">
        <v>1</v>
      </c>
      <c r="U21" s="46">
        <v>32</v>
      </c>
      <c r="V21" s="46">
        <v>1</v>
      </c>
      <c r="W21" s="97">
        <f>T21*U21+V21</f>
        <v>33</v>
      </c>
      <c r="X21" s="51"/>
      <c r="Y21" s="52"/>
      <c r="Z21" s="52"/>
      <c r="AA21" s="66"/>
      <c r="AB21" s="142">
        <v>1</v>
      </c>
      <c r="AC21" s="57">
        <v>22</v>
      </c>
      <c r="AD21" s="57">
        <v>0</v>
      </c>
      <c r="AE21" s="58">
        <f>AB21*AC21+AD21</f>
        <v>22</v>
      </c>
      <c r="AF21" s="61"/>
      <c r="AG21" s="6"/>
      <c r="AH21" s="6"/>
      <c r="AI21" s="62"/>
      <c r="AJ21" s="13"/>
      <c r="AM21" s="6"/>
      <c r="AQ21" s="6"/>
      <c r="AU21" s="6"/>
      <c r="AY21" s="6"/>
      <c r="BC21" s="6"/>
      <c r="BT21" s="6">
        <v>101</v>
      </c>
    </row>
    <row r="22" spans="1:72" s="1" customFormat="1">
      <c r="A22" s="117" t="s">
        <v>156</v>
      </c>
      <c r="B22" s="117" t="s">
        <v>37</v>
      </c>
      <c r="C22" s="11">
        <v>0</v>
      </c>
      <c r="D22" s="22"/>
      <c r="E22" s="3"/>
      <c r="F22" s="3"/>
      <c r="G22" s="83"/>
      <c r="H22" s="27">
        <v>1</v>
      </c>
      <c r="I22" s="28">
        <v>24</v>
      </c>
      <c r="J22" s="28">
        <v>5</v>
      </c>
      <c r="K22" s="72">
        <f>H22*I22+J22</f>
        <v>29</v>
      </c>
      <c r="L22" s="33"/>
      <c r="M22" s="34"/>
      <c r="N22" s="34"/>
      <c r="O22" s="91"/>
      <c r="P22" s="39">
        <v>1</v>
      </c>
      <c r="Q22" s="40">
        <v>24</v>
      </c>
      <c r="R22" s="40">
        <v>1</v>
      </c>
      <c r="S22" s="69">
        <f>P22*Q22+R22</f>
        <v>25</v>
      </c>
      <c r="T22" s="45"/>
      <c r="U22" s="46"/>
      <c r="V22" s="46"/>
      <c r="W22" s="97"/>
      <c r="X22" s="51"/>
      <c r="Y22" s="52"/>
      <c r="Z22" s="52"/>
      <c r="AA22" s="66"/>
      <c r="AB22" s="142"/>
      <c r="AC22" s="57"/>
      <c r="AD22" s="57"/>
      <c r="AE22" s="58"/>
      <c r="AF22" s="61"/>
      <c r="AG22" s="6"/>
      <c r="AH22" s="6"/>
      <c r="AI22" s="62"/>
      <c r="AJ22" s="13"/>
      <c r="BT22" s="1">
        <v>54</v>
      </c>
    </row>
    <row r="23" spans="1:72" s="1" customFormat="1">
      <c r="A23" s="117" t="s">
        <v>156</v>
      </c>
      <c r="B23" s="117" t="s">
        <v>71</v>
      </c>
      <c r="C23" s="11">
        <v>0</v>
      </c>
      <c r="D23" s="22"/>
      <c r="E23" s="3"/>
      <c r="F23" s="3"/>
      <c r="G23" s="83"/>
      <c r="H23" s="27"/>
      <c r="I23" s="28"/>
      <c r="J23" s="28"/>
      <c r="K23" s="88"/>
      <c r="L23" s="33"/>
      <c r="M23" s="34"/>
      <c r="N23" s="34"/>
      <c r="O23" s="92"/>
      <c r="P23" s="39"/>
      <c r="Q23" s="40"/>
      <c r="R23" s="40"/>
      <c r="S23" s="94"/>
      <c r="T23" s="45"/>
      <c r="U23" s="46"/>
      <c r="V23" s="46"/>
      <c r="W23" s="98"/>
      <c r="X23" s="51">
        <v>1</v>
      </c>
      <c r="Y23" s="52">
        <v>24</v>
      </c>
      <c r="Z23" s="52">
        <v>1</v>
      </c>
      <c r="AA23" s="66">
        <f>X23*Y23+Z23</f>
        <v>25</v>
      </c>
      <c r="AB23" s="142"/>
      <c r="AC23" s="57"/>
      <c r="AD23" s="57"/>
      <c r="AE23" s="58"/>
      <c r="AF23" s="61">
        <v>1</v>
      </c>
      <c r="AG23" s="6">
        <v>22</v>
      </c>
      <c r="AH23" s="6">
        <v>0</v>
      </c>
      <c r="AI23" s="62">
        <f>AF23*AG23+AH23</f>
        <v>22</v>
      </c>
      <c r="AJ23" s="13"/>
      <c r="BT23" s="1">
        <v>47</v>
      </c>
    </row>
    <row r="24" spans="1:72" s="1" customFormat="1">
      <c r="A24" s="117" t="s">
        <v>156</v>
      </c>
      <c r="B24" s="117" t="s">
        <v>57</v>
      </c>
      <c r="C24" s="11">
        <v>0</v>
      </c>
      <c r="D24" s="22"/>
      <c r="E24" s="3"/>
      <c r="F24" s="3"/>
      <c r="G24" s="83"/>
      <c r="H24" s="27"/>
      <c r="I24" s="28"/>
      <c r="J24" s="28"/>
      <c r="K24" s="88"/>
      <c r="L24" s="33"/>
      <c r="M24" s="34"/>
      <c r="N24" s="34"/>
      <c r="O24" s="92"/>
      <c r="P24" s="39">
        <v>1</v>
      </c>
      <c r="Q24" s="40">
        <v>15</v>
      </c>
      <c r="R24" s="40">
        <v>1</v>
      </c>
      <c r="S24" s="69">
        <f>P24*Q24+R24</f>
        <v>16</v>
      </c>
      <c r="T24" s="45"/>
      <c r="U24" s="46"/>
      <c r="V24" s="46"/>
      <c r="W24" s="97"/>
      <c r="X24" s="51">
        <v>1</v>
      </c>
      <c r="Y24" s="52">
        <v>16</v>
      </c>
      <c r="Z24" s="52">
        <v>3</v>
      </c>
      <c r="AA24" s="66">
        <f>X24*Y24+Z24</f>
        <v>19</v>
      </c>
      <c r="AB24" s="142"/>
      <c r="AC24" s="57"/>
      <c r="AD24" s="57"/>
      <c r="AE24" s="58"/>
      <c r="AF24" s="61"/>
      <c r="AG24" s="6"/>
      <c r="AH24" s="6"/>
      <c r="AI24" s="62"/>
      <c r="AJ24" s="13"/>
      <c r="BT24" s="1">
        <v>35</v>
      </c>
    </row>
    <row r="25" spans="1:72" s="1" customFormat="1">
      <c r="A25" s="117" t="s">
        <v>156</v>
      </c>
      <c r="B25" s="117" t="s">
        <v>47</v>
      </c>
      <c r="C25" s="11">
        <f>G25+K25+O25+S25+W25+AA25+AE25</f>
        <v>0</v>
      </c>
      <c r="D25" s="22"/>
      <c r="E25" s="3"/>
      <c r="F25" s="3"/>
      <c r="G25" s="83"/>
      <c r="H25" s="27"/>
      <c r="I25" s="28"/>
      <c r="J25" s="28"/>
      <c r="K25" s="88"/>
      <c r="L25" s="33">
        <v>1.2</v>
      </c>
      <c r="M25" s="34">
        <v>0</v>
      </c>
      <c r="N25" s="34">
        <v>0</v>
      </c>
      <c r="O25" s="91">
        <f>L25*M25+N25</f>
        <v>0</v>
      </c>
      <c r="P25" s="39"/>
      <c r="Q25" s="40"/>
      <c r="R25" s="40"/>
      <c r="S25" s="69"/>
      <c r="T25" s="45"/>
      <c r="U25" s="46"/>
      <c r="V25" s="46"/>
      <c r="W25" s="97"/>
      <c r="X25" s="51"/>
      <c r="Y25" s="52"/>
      <c r="Z25" s="52"/>
      <c r="AA25" s="66"/>
      <c r="AB25" s="142"/>
      <c r="AC25" s="57"/>
      <c r="AD25" s="57"/>
      <c r="AE25" s="58"/>
      <c r="AF25" s="61">
        <v>1</v>
      </c>
      <c r="AG25" s="6">
        <v>22</v>
      </c>
      <c r="AH25" s="6">
        <v>12</v>
      </c>
      <c r="AI25" s="62">
        <f>AF25*AG25+AH25</f>
        <v>34</v>
      </c>
      <c r="AJ25" s="13"/>
      <c r="BT25" s="1">
        <v>34</v>
      </c>
    </row>
    <row r="26" spans="1:72" s="1" customFormat="1">
      <c r="A26" s="117" t="s">
        <v>156</v>
      </c>
      <c r="B26" s="117" t="s">
        <v>41</v>
      </c>
      <c r="C26" s="11">
        <v>0</v>
      </c>
      <c r="D26" s="22"/>
      <c r="E26" s="3"/>
      <c r="F26" s="3"/>
      <c r="G26" s="83"/>
      <c r="H26" s="27">
        <v>1</v>
      </c>
      <c r="I26" s="28">
        <v>24</v>
      </c>
      <c r="J26" s="28">
        <v>5</v>
      </c>
      <c r="K26" s="72">
        <f>H26*I26+J26</f>
        <v>29</v>
      </c>
      <c r="L26" s="33"/>
      <c r="M26" s="34"/>
      <c r="N26" s="34"/>
      <c r="O26" s="91"/>
      <c r="P26" s="39"/>
      <c r="Q26" s="40"/>
      <c r="R26" s="40"/>
      <c r="S26" s="69"/>
      <c r="T26" s="45"/>
      <c r="U26" s="46"/>
      <c r="V26" s="46"/>
      <c r="W26" s="97"/>
      <c r="X26" s="51"/>
      <c r="Y26" s="52"/>
      <c r="Z26" s="52"/>
      <c r="AA26" s="66"/>
      <c r="AB26" s="142"/>
      <c r="AC26" s="57"/>
      <c r="AD26" s="57"/>
      <c r="AE26" s="58"/>
      <c r="AF26" s="61"/>
      <c r="AG26" s="6"/>
      <c r="AH26" s="6"/>
      <c r="AI26" s="62"/>
      <c r="AJ26" s="13"/>
      <c r="BT26" s="1">
        <v>29</v>
      </c>
    </row>
    <row r="27" spans="1:72" s="1" customFormat="1">
      <c r="A27" s="117" t="s">
        <v>156</v>
      </c>
      <c r="B27" s="117" t="s">
        <v>42</v>
      </c>
      <c r="C27" s="11">
        <v>0</v>
      </c>
      <c r="D27" s="22"/>
      <c r="E27" s="3"/>
      <c r="F27" s="3"/>
      <c r="G27" s="83"/>
      <c r="H27" s="27">
        <v>1</v>
      </c>
      <c r="I27" s="28">
        <v>24</v>
      </c>
      <c r="J27" s="28">
        <v>3</v>
      </c>
      <c r="K27" s="72">
        <f>H27*I27+J27</f>
        <v>27</v>
      </c>
      <c r="L27" s="33"/>
      <c r="M27" s="34"/>
      <c r="N27" s="34"/>
      <c r="O27" s="91"/>
      <c r="P27" s="39"/>
      <c r="Q27" s="40"/>
      <c r="R27" s="40"/>
      <c r="S27" s="69"/>
      <c r="T27" s="45"/>
      <c r="U27" s="46"/>
      <c r="V27" s="46"/>
      <c r="W27" s="97"/>
      <c r="X27" s="51"/>
      <c r="Y27" s="52"/>
      <c r="Z27" s="52"/>
      <c r="AA27" s="66"/>
      <c r="AB27" s="142"/>
      <c r="AC27" s="57"/>
      <c r="AD27" s="57"/>
      <c r="AE27" s="58"/>
      <c r="AF27" s="61"/>
      <c r="AG27" s="6"/>
      <c r="AH27" s="6"/>
      <c r="AI27" s="62"/>
      <c r="AJ27" s="13"/>
      <c r="BT27" s="1">
        <v>27</v>
      </c>
    </row>
    <row r="28" spans="1:72" s="1" customFormat="1">
      <c r="A28" s="179" t="s">
        <v>156</v>
      </c>
      <c r="B28" s="117" t="s">
        <v>64</v>
      </c>
      <c r="C28" s="11">
        <v>0</v>
      </c>
      <c r="D28" s="22"/>
      <c r="E28" s="3"/>
      <c r="F28" s="3"/>
      <c r="G28" s="83"/>
      <c r="H28" s="27"/>
      <c r="I28" s="28"/>
      <c r="J28" s="28"/>
      <c r="K28" s="88"/>
      <c r="L28" s="33"/>
      <c r="M28" s="34"/>
      <c r="N28" s="34"/>
      <c r="O28" s="92"/>
      <c r="P28" s="39"/>
      <c r="Q28" s="40"/>
      <c r="R28" s="40"/>
      <c r="S28" s="94"/>
      <c r="T28" s="45">
        <v>1</v>
      </c>
      <c r="U28" s="46">
        <v>18</v>
      </c>
      <c r="V28" s="46">
        <v>8</v>
      </c>
      <c r="W28" s="97">
        <f>T28*U28+V28</f>
        <v>26</v>
      </c>
      <c r="X28" s="51"/>
      <c r="Y28" s="52"/>
      <c r="Z28" s="52"/>
      <c r="AA28" s="66"/>
      <c r="AB28" s="142"/>
      <c r="AC28" s="57"/>
      <c r="AD28" s="57"/>
      <c r="AE28" s="58"/>
      <c r="AF28" s="61"/>
      <c r="AG28" s="6"/>
      <c r="AH28" s="6"/>
      <c r="AI28" s="62"/>
      <c r="AJ28" s="13"/>
      <c r="BT28" s="1">
        <v>26</v>
      </c>
    </row>
    <row r="29" spans="1:72" s="1" customFormat="1">
      <c r="A29" s="179" t="s">
        <v>156</v>
      </c>
      <c r="B29" s="117" t="s">
        <v>15</v>
      </c>
      <c r="C29" s="11">
        <v>0</v>
      </c>
      <c r="D29" s="22">
        <v>1</v>
      </c>
      <c r="E29" s="3">
        <v>0</v>
      </c>
      <c r="F29" s="3">
        <v>0</v>
      </c>
      <c r="G29" s="83">
        <f>D29*E29+F29</f>
        <v>0</v>
      </c>
      <c r="H29" s="27">
        <v>1</v>
      </c>
      <c r="I29" s="28">
        <v>24</v>
      </c>
      <c r="J29" s="28">
        <v>1</v>
      </c>
      <c r="K29" s="72">
        <f>H29*I29+J29</f>
        <v>25</v>
      </c>
      <c r="L29" s="33"/>
      <c r="M29" s="34"/>
      <c r="N29" s="34"/>
      <c r="O29" s="91"/>
      <c r="P29" s="39">
        <v>1</v>
      </c>
      <c r="Q29" s="40">
        <v>0</v>
      </c>
      <c r="R29" s="40">
        <v>0</v>
      </c>
      <c r="S29" s="69">
        <f>P29*Q29+R29</f>
        <v>0</v>
      </c>
      <c r="T29" s="45"/>
      <c r="U29" s="46"/>
      <c r="V29" s="46"/>
      <c r="W29" s="97"/>
      <c r="X29" s="51"/>
      <c r="Y29" s="52"/>
      <c r="Z29" s="52"/>
      <c r="AA29" s="66"/>
      <c r="AB29" s="142"/>
      <c r="AC29" s="57"/>
      <c r="AD29" s="57"/>
      <c r="AE29" s="58"/>
      <c r="AF29" s="61"/>
      <c r="AG29" s="6"/>
      <c r="AH29" s="6"/>
      <c r="AI29" s="62"/>
      <c r="AJ29" s="13"/>
      <c r="AM29" s="6"/>
      <c r="AQ29" s="6"/>
      <c r="AU29" s="6"/>
      <c r="AY29" s="6"/>
      <c r="BC29" s="6"/>
      <c r="BT29" s="6">
        <v>25</v>
      </c>
    </row>
    <row r="30" spans="1:72" s="1" customFormat="1">
      <c r="A30" s="179" t="s">
        <v>156</v>
      </c>
      <c r="B30" s="117" t="s">
        <v>25</v>
      </c>
      <c r="C30" s="11">
        <v>0</v>
      </c>
      <c r="D30" s="22">
        <v>1</v>
      </c>
      <c r="E30" s="3">
        <v>22</v>
      </c>
      <c r="F30" s="3">
        <v>3</v>
      </c>
      <c r="G30" s="83">
        <f>D30*E30+F30</f>
        <v>25</v>
      </c>
      <c r="H30" s="27"/>
      <c r="I30" s="28"/>
      <c r="J30" s="28"/>
      <c r="K30" s="72"/>
      <c r="L30" s="33"/>
      <c r="M30" s="34"/>
      <c r="N30" s="34"/>
      <c r="O30" s="91"/>
      <c r="P30" s="39"/>
      <c r="Q30" s="40"/>
      <c r="R30" s="40"/>
      <c r="S30" s="69"/>
      <c r="T30" s="45"/>
      <c r="U30" s="46"/>
      <c r="V30" s="46"/>
      <c r="W30" s="97"/>
      <c r="X30" s="51"/>
      <c r="Y30" s="52"/>
      <c r="Z30" s="52"/>
      <c r="AA30" s="66"/>
      <c r="AB30" s="142"/>
      <c r="AC30" s="57"/>
      <c r="AD30" s="57"/>
      <c r="AE30" s="58"/>
      <c r="AF30" s="61"/>
      <c r="AG30" s="6"/>
      <c r="AH30" s="6"/>
      <c r="AI30" s="62"/>
      <c r="AJ30" s="13"/>
      <c r="AM30" s="6"/>
      <c r="AQ30" s="6"/>
      <c r="AU30" s="6"/>
      <c r="AY30" s="6"/>
      <c r="BC30" s="6"/>
      <c r="BT30" s="6">
        <v>25</v>
      </c>
    </row>
    <row r="31" spans="1:72" s="1" customFormat="1">
      <c r="A31" s="176" t="s">
        <v>156</v>
      </c>
      <c r="B31" s="117" t="s">
        <v>76</v>
      </c>
      <c r="C31" s="11">
        <f>G31+K31+O31+S31+W31+AA31+AE31</f>
        <v>0</v>
      </c>
      <c r="D31" s="22"/>
      <c r="E31" s="3"/>
      <c r="F31" s="3"/>
      <c r="G31" s="83"/>
      <c r="H31" s="27"/>
      <c r="I31" s="28"/>
      <c r="J31" s="28"/>
      <c r="K31" s="88"/>
      <c r="L31" s="33"/>
      <c r="M31" s="34"/>
      <c r="N31" s="34"/>
      <c r="O31" s="92"/>
      <c r="P31" s="39"/>
      <c r="Q31" s="40"/>
      <c r="R31" s="40"/>
      <c r="S31" s="94"/>
      <c r="T31" s="45"/>
      <c r="U31" s="46"/>
      <c r="V31" s="46"/>
      <c r="W31" s="98"/>
      <c r="X31" s="51">
        <v>1</v>
      </c>
      <c r="Y31" s="52">
        <v>0</v>
      </c>
      <c r="Z31" s="52">
        <v>0</v>
      </c>
      <c r="AA31" s="66">
        <f>X31*Y31+Z31</f>
        <v>0</v>
      </c>
      <c r="AB31" s="142"/>
      <c r="AC31" s="57"/>
      <c r="AD31" s="57"/>
      <c r="AE31" s="58"/>
      <c r="AF31" s="61">
        <v>1</v>
      </c>
      <c r="AG31" s="6">
        <v>22</v>
      </c>
      <c r="AH31" s="6">
        <v>2</v>
      </c>
      <c r="AI31" s="62">
        <f>AF31*AG31+AH31</f>
        <v>24</v>
      </c>
      <c r="AJ31" s="13"/>
      <c r="BT31" s="1">
        <v>24</v>
      </c>
    </row>
    <row r="32" spans="1:72" s="1" customFormat="1">
      <c r="A32" s="176" t="s">
        <v>156</v>
      </c>
      <c r="B32" s="117" t="s">
        <v>45</v>
      </c>
      <c r="C32" s="11">
        <v>0</v>
      </c>
      <c r="D32" s="22"/>
      <c r="E32" s="3"/>
      <c r="F32" s="3"/>
      <c r="G32" s="83"/>
      <c r="H32" s="27">
        <v>1</v>
      </c>
      <c r="I32" s="28">
        <v>24</v>
      </c>
      <c r="J32" s="28">
        <v>0</v>
      </c>
      <c r="K32" s="72">
        <f>H32*I32+J32</f>
        <v>24</v>
      </c>
      <c r="L32" s="33"/>
      <c r="M32" s="34"/>
      <c r="N32" s="34"/>
      <c r="O32" s="91"/>
      <c r="P32" s="39"/>
      <c r="Q32" s="40"/>
      <c r="R32" s="40"/>
      <c r="S32" s="69"/>
      <c r="T32" s="45"/>
      <c r="U32" s="46"/>
      <c r="V32" s="46"/>
      <c r="W32" s="97"/>
      <c r="X32" s="51"/>
      <c r="Y32" s="52"/>
      <c r="Z32" s="52"/>
      <c r="AA32" s="66"/>
      <c r="AB32" s="142"/>
      <c r="AC32" s="57"/>
      <c r="AD32" s="57"/>
      <c r="AE32" s="58"/>
      <c r="AF32" s="61"/>
      <c r="AG32" s="6"/>
      <c r="AH32" s="6"/>
      <c r="AI32" s="62"/>
      <c r="AJ32" s="13"/>
      <c r="BT32" s="1">
        <v>24</v>
      </c>
    </row>
    <row r="33" spans="1:72" s="1" customFormat="1">
      <c r="A33" s="179" t="s">
        <v>156</v>
      </c>
      <c r="B33" s="117" t="s">
        <v>28</v>
      </c>
      <c r="C33" s="11">
        <v>0</v>
      </c>
      <c r="D33" s="22">
        <v>1</v>
      </c>
      <c r="E33" s="3">
        <v>0</v>
      </c>
      <c r="F33" s="3">
        <v>0</v>
      </c>
      <c r="G33" s="83">
        <f>D33*E33+F33</f>
        <v>0</v>
      </c>
      <c r="H33" s="27"/>
      <c r="I33" s="28"/>
      <c r="J33" s="28"/>
      <c r="K33" s="72"/>
      <c r="L33" s="33">
        <v>1</v>
      </c>
      <c r="M33" s="34">
        <v>20</v>
      </c>
      <c r="N33" s="34">
        <v>3</v>
      </c>
      <c r="O33" s="91">
        <f>L33*M33+N33</f>
        <v>23</v>
      </c>
      <c r="P33" s="39"/>
      <c r="Q33" s="40"/>
      <c r="R33" s="40"/>
      <c r="S33" s="69"/>
      <c r="T33" s="45"/>
      <c r="U33" s="46"/>
      <c r="V33" s="46"/>
      <c r="W33" s="97"/>
      <c r="X33" s="51"/>
      <c r="Y33" s="52"/>
      <c r="Z33" s="52"/>
      <c r="AA33" s="66"/>
      <c r="AB33" s="142"/>
      <c r="AC33" s="57"/>
      <c r="AD33" s="57"/>
      <c r="AE33" s="58"/>
      <c r="AF33" s="61"/>
      <c r="AG33" s="6"/>
      <c r="AH33" s="6"/>
      <c r="AI33" s="62"/>
      <c r="AJ33" s="13"/>
      <c r="AM33" s="6"/>
      <c r="AQ33" s="6"/>
      <c r="AU33" s="6"/>
      <c r="AY33" s="6"/>
      <c r="BC33" s="6"/>
      <c r="BT33" s="6">
        <v>23</v>
      </c>
    </row>
    <row r="34" spans="1:72" s="1" customFormat="1">
      <c r="A34" s="179" t="s">
        <v>156</v>
      </c>
      <c r="B34" s="117" t="s">
        <v>66</v>
      </c>
      <c r="C34" s="11">
        <v>0</v>
      </c>
      <c r="D34" s="22"/>
      <c r="E34" s="3"/>
      <c r="F34" s="3"/>
      <c r="G34" s="83"/>
      <c r="H34" s="27"/>
      <c r="I34" s="28"/>
      <c r="J34" s="28"/>
      <c r="K34" s="88"/>
      <c r="L34" s="33"/>
      <c r="M34" s="34"/>
      <c r="N34" s="34"/>
      <c r="O34" s="92"/>
      <c r="P34" s="39"/>
      <c r="Q34" s="40"/>
      <c r="R34" s="40"/>
      <c r="S34" s="94"/>
      <c r="T34" s="45">
        <v>1</v>
      </c>
      <c r="U34" s="46">
        <v>18</v>
      </c>
      <c r="V34" s="46">
        <v>3</v>
      </c>
      <c r="W34" s="97">
        <f>T34*U34+V34</f>
        <v>21</v>
      </c>
      <c r="X34" s="51"/>
      <c r="Y34" s="52"/>
      <c r="Z34" s="52"/>
      <c r="AA34" s="66"/>
      <c r="AB34" s="142"/>
      <c r="AC34" s="57"/>
      <c r="AD34" s="57"/>
      <c r="AE34" s="58"/>
      <c r="AF34" s="61"/>
      <c r="AG34" s="6"/>
      <c r="AH34" s="6"/>
      <c r="AI34" s="62"/>
      <c r="AJ34" s="13"/>
      <c r="BT34" s="1">
        <v>21</v>
      </c>
    </row>
    <row r="35" spans="1:72" s="1" customFormat="1">
      <c r="A35" s="179" t="s">
        <v>156</v>
      </c>
      <c r="B35" s="117" t="s">
        <v>80</v>
      </c>
      <c r="C35" s="11">
        <v>0</v>
      </c>
      <c r="D35" s="22"/>
      <c r="E35" s="3"/>
      <c r="F35" s="3"/>
      <c r="G35" s="83"/>
      <c r="H35" s="27"/>
      <c r="I35" s="28"/>
      <c r="J35" s="28"/>
      <c r="K35" s="88"/>
      <c r="L35" s="33"/>
      <c r="M35" s="34"/>
      <c r="N35" s="34"/>
      <c r="O35" s="92"/>
      <c r="P35" s="39"/>
      <c r="Q35" s="40"/>
      <c r="R35" s="40"/>
      <c r="S35" s="94"/>
      <c r="T35" s="45"/>
      <c r="U35" s="46"/>
      <c r="V35" s="46"/>
      <c r="W35" s="98"/>
      <c r="X35" s="51">
        <v>1</v>
      </c>
      <c r="Y35" s="52">
        <v>16</v>
      </c>
      <c r="Z35" s="52">
        <v>2</v>
      </c>
      <c r="AA35" s="100">
        <f>X35*Y35+Z35</f>
        <v>18</v>
      </c>
      <c r="AB35" s="142"/>
      <c r="AC35" s="57"/>
      <c r="AD35" s="57"/>
      <c r="AE35" s="58"/>
      <c r="AF35" s="61"/>
      <c r="AG35" s="6"/>
      <c r="AH35" s="6"/>
      <c r="AI35" s="62"/>
      <c r="AJ35" s="13"/>
      <c r="BT35" s="1">
        <v>18</v>
      </c>
    </row>
    <row r="36" spans="1:72" s="1" customFormat="1">
      <c r="A36" s="179" t="s">
        <v>156</v>
      </c>
      <c r="B36" s="117" t="s">
        <v>149</v>
      </c>
      <c r="C36" s="11">
        <v>0</v>
      </c>
      <c r="D36" s="22"/>
      <c r="E36" s="3"/>
      <c r="F36" s="3"/>
      <c r="G36" s="83"/>
      <c r="H36" s="27"/>
      <c r="I36" s="28"/>
      <c r="J36" s="28"/>
      <c r="K36" s="88"/>
      <c r="L36" s="33"/>
      <c r="M36" s="34"/>
      <c r="N36" s="34"/>
      <c r="O36" s="92"/>
      <c r="P36" s="39"/>
      <c r="Q36" s="40"/>
      <c r="R36" s="40"/>
      <c r="S36" s="94"/>
      <c r="T36" s="45"/>
      <c r="U36" s="46"/>
      <c r="V36" s="46"/>
      <c r="W36" s="98"/>
      <c r="X36" s="51"/>
      <c r="Y36" s="52"/>
      <c r="Z36" s="52"/>
      <c r="AA36" s="100"/>
      <c r="AB36" s="142"/>
      <c r="AC36" s="57"/>
      <c r="AD36" s="57"/>
      <c r="AE36" s="144"/>
      <c r="AF36" s="61">
        <v>1</v>
      </c>
      <c r="AG36" s="1">
        <v>12</v>
      </c>
      <c r="AH36" s="1">
        <v>2</v>
      </c>
      <c r="AI36" s="62">
        <f>AF36*AG36+AH36</f>
        <v>14</v>
      </c>
      <c r="AJ36" s="13"/>
      <c r="BT36" s="1">
        <v>14</v>
      </c>
    </row>
    <row r="37" spans="1:72" s="1" customFormat="1">
      <c r="A37" s="178" t="s">
        <v>156</v>
      </c>
      <c r="B37" s="117" t="s">
        <v>50</v>
      </c>
      <c r="C37" s="11">
        <f>G37+K37+O37+S37+W37+AA37+AE37</f>
        <v>0</v>
      </c>
      <c r="D37" s="22"/>
      <c r="E37" s="3"/>
      <c r="F37" s="3"/>
      <c r="G37" s="83"/>
      <c r="H37" s="27"/>
      <c r="I37" s="28"/>
      <c r="J37" s="28"/>
      <c r="K37" s="88"/>
      <c r="L37" s="33">
        <v>1</v>
      </c>
      <c r="M37" s="34">
        <v>0</v>
      </c>
      <c r="N37" s="34">
        <v>0</v>
      </c>
      <c r="O37" s="91">
        <f>L37*M37+N37</f>
        <v>0</v>
      </c>
      <c r="P37" s="39"/>
      <c r="Q37" s="40"/>
      <c r="R37" s="40"/>
      <c r="S37" s="69"/>
      <c r="T37" s="45"/>
      <c r="U37" s="46"/>
      <c r="V37" s="46"/>
      <c r="W37" s="97"/>
      <c r="X37" s="51"/>
      <c r="Y37" s="52"/>
      <c r="Z37" s="52"/>
      <c r="AA37" s="66"/>
      <c r="AB37" s="142"/>
      <c r="AC37" s="57"/>
      <c r="AD37" s="57"/>
      <c r="AE37" s="58"/>
      <c r="AF37" s="61"/>
      <c r="AG37" s="6"/>
      <c r="AH37" s="6"/>
      <c r="AI37" s="62"/>
      <c r="AJ37" s="13"/>
      <c r="BT37" s="1">
        <v>0</v>
      </c>
    </row>
    <row r="38" spans="1:72" s="101" customFormat="1">
      <c r="A38" s="178" t="s">
        <v>156</v>
      </c>
      <c r="B38" s="117" t="s">
        <v>67</v>
      </c>
      <c r="C38" s="139">
        <f>G38+K38+O38+S38+W38+AA38+AE38</f>
        <v>0</v>
      </c>
      <c r="D38" s="22"/>
      <c r="E38" s="3"/>
      <c r="F38" s="3"/>
      <c r="G38" s="83"/>
      <c r="H38" s="27"/>
      <c r="I38" s="28"/>
      <c r="J38" s="28"/>
      <c r="K38" s="88"/>
      <c r="L38" s="33"/>
      <c r="M38" s="34"/>
      <c r="N38" s="34"/>
      <c r="O38" s="92"/>
      <c r="P38" s="39"/>
      <c r="Q38" s="40"/>
      <c r="R38" s="40"/>
      <c r="S38" s="94"/>
      <c r="T38" s="45">
        <v>1</v>
      </c>
      <c r="U38" s="46">
        <v>0</v>
      </c>
      <c r="V38" s="46">
        <v>0</v>
      </c>
      <c r="W38" s="97">
        <f>T38*U38+V38</f>
        <v>0</v>
      </c>
      <c r="X38" s="51"/>
      <c r="Y38" s="52"/>
      <c r="Z38" s="52"/>
      <c r="AA38" s="66"/>
      <c r="AB38" s="142"/>
      <c r="AC38" s="57"/>
      <c r="AD38" s="57"/>
      <c r="AE38" s="58"/>
      <c r="AF38" s="61"/>
      <c r="AG38" s="6"/>
      <c r="AH38" s="6"/>
      <c r="AI38" s="62"/>
      <c r="AJ38" s="13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>
        <v>0</v>
      </c>
    </row>
    <row r="39" spans="1:72" s="1" customFormat="1">
      <c r="A39" s="178" t="s">
        <v>156</v>
      </c>
      <c r="B39" s="117" t="s">
        <v>3</v>
      </c>
      <c r="C39" s="11">
        <f>G39+K39+O39+S39+W39+AA39+AE39</f>
        <v>0</v>
      </c>
      <c r="D39" s="22"/>
      <c r="E39" s="3"/>
      <c r="F39" s="3"/>
      <c r="G39" s="83"/>
      <c r="H39" s="27">
        <v>1</v>
      </c>
      <c r="I39" s="28">
        <v>0</v>
      </c>
      <c r="J39" s="28">
        <v>0</v>
      </c>
      <c r="K39" s="72">
        <f>H39*I39+J39</f>
        <v>0</v>
      </c>
      <c r="L39" s="33"/>
      <c r="M39" s="34"/>
      <c r="N39" s="34"/>
      <c r="O39" s="91"/>
      <c r="P39" s="39"/>
      <c r="Q39" s="40"/>
      <c r="R39" s="40"/>
      <c r="S39" s="69"/>
      <c r="T39" s="45"/>
      <c r="U39" s="46"/>
      <c r="V39" s="46"/>
      <c r="W39" s="97"/>
      <c r="X39" s="51"/>
      <c r="Y39" s="52"/>
      <c r="Z39" s="52"/>
      <c r="AA39" s="66"/>
      <c r="AB39" s="142"/>
      <c r="AC39" s="57"/>
      <c r="AD39" s="57"/>
      <c r="AE39" s="58"/>
      <c r="AF39" s="61"/>
      <c r="AG39" s="6"/>
      <c r="AH39" s="6"/>
      <c r="AI39" s="62"/>
      <c r="AJ39" s="13"/>
      <c r="BT39" s="1">
        <v>0</v>
      </c>
    </row>
    <row r="41" spans="1:72" s="101" customFormat="1">
      <c r="A41" s="106" t="s">
        <v>116</v>
      </c>
      <c r="B41" s="231" t="s">
        <v>129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</row>
    <row r="42" spans="1:72" s="101" customFormat="1">
      <c r="A42" s="107" t="s">
        <v>117</v>
      </c>
      <c r="B42" s="232" t="s">
        <v>130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</row>
    <row r="43" spans="1:72" s="101" customFormat="1">
      <c r="A43" s="108" t="s">
        <v>118</v>
      </c>
      <c r="B43" s="233" t="s">
        <v>141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</row>
    <row r="44" spans="1:72" s="101" customFormat="1">
      <c r="A44" s="109" t="s">
        <v>119</v>
      </c>
      <c r="B44" s="234" t="s">
        <v>131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</row>
    <row r="45" spans="1:72" s="101" customFormat="1">
      <c r="A45" s="110" t="s">
        <v>120</v>
      </c>
      <c r="B45" s="221" t="s">
        <v>132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</row>
    <row r="46" spans="1:72" s="101" customFormat="1" ht="16" customHeight="1">
      <c r="A46" s="111" t="s">
        <v>121</v>
      </c>
      <c r="B46" s="288" t="s">
        <v>133</v>
      </c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</row>
    <row r="47" spans="1:72" s="101" customFormat="1">
      <c r="A47" s="112" t="s">
        <v>122</v>
      </c>
      <c r="B47" s="223" t="s">
        <v>134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</row>
    <row r="48" spans="1:72" s="101" customFormat="1">
      <c r="A48" s="103" t="s">
        <v>123</v>
      </c>
      <c r="B48" s="224" t="s">
        <v>135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</row>
    <row r="49" spans="1:35" s="101" customFormat="1">
      <c r="A49" s="104" t="s">
        <v>124</v>
      </c>
      <c r="B49" s="287" t="s">
        <v>136</v>
      </c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</row>
    <row r="50" spans="1:35" s="101" customFormat="1">
      <c r="A50" s="104" t="s">
        <v>125</v>
      </c>
      <c r="B50" s="287" t="s">
        <v>137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</row>
    <row r="51" spans="1:35" s="101" customFormat="1">
      <c r="A51" s="104" t="s">
        <v>126</v>
      </c>
      <c r="B51" s="287" t="s">
        <v>138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</row>
    <row r="52" spans="1:35" s="101" customFormat="1">
      <c r="A52" s="105" t="s">
        <v>127</v>
      </c>
      <c r="B52" s="287" t="s">
        <v>139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</row>
    <row r="53" spans="1:35" s="101" customFormat="1">
      <c r="A53" s="105" t="s">
        <v>128</v>
      </c>
      <c r="B53" s="287" t="s">
        <v>140</v>
      </c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</row>
  </sheetData>
  <sortState ref="A21:BT38">
    <sortCondition descending="1" ref="AM21:AM38"/>
  </sortState>
  <mergeCells count="26">
    <mergeCell ref="B51:AI51"/>
    <mergeCell ref="B52:AI52"/>
    <mergeCell ref="B53:AI53"/>
    <mergeCell ref="B46:AI46"/>
    <mergeCell ref="B41:AI41"/>
    <mergeCell ref="B42:AI42"/>
    <mergeCell ref="B43:AI43"/>
    <mergeCell ref="B44:AI44"/>
    <mergeCell ref="B47:AI47"/>
    <mergeCell ref="B48:AI48"/>
    <mergeCell ref="B49:AI49"/>
    <mergeCell ref="B50:AI50"/>
    <mergeCell ref="AZ1:BC2"/>
    <mergeCell ref="B45:AI45"/>
    <mergeCell ref="AB1:AE2"/>
    <mergeCell ref="AF1:AI2"/>
    <mergeCell ref="AJ1:AM2"/>
    <mergeCell ref="AN1:AQ2"/>
    <mergeCell ref="AR1:AU2"/>
    <mergeCell ref="AV1:AY2"/>
    <mergeCell ref="D1:G2"/>
    <mergeCell ref="H1:K2"/>
    <mergeCell ref="L1:O2"/>
    <mergeCell ref="P1:S2"/>
    <mergeCell ref="T1:W2"/>
    <mergeCell ref="X1:AA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6"/>
  <sheetViews>
    <sheetView tabSelected="1" workbookViewId="0">
      <selection activeCell="B11" sqref="B11"/>
    </sheetView>
  </sheetViews>
  <sheetFormatPr baseColWidth="10" defaultRowHeight="15" x14ac:dyDescent="0"/>
  <cols>
    <col min="1" max="1" width="3.6640625" bestFit="1" customWidth="1"/>
    <col min="2" max="2" width="24.33203125" bestFit="1" customWidth="1"/>
    <col min="3" max="3" width="10" customWidth="1"/>
    <col min="4" max="4" width="5" hidden="1" customWidth="1"/>
    <col min="5" max="5" width="4" hidden="1" customWidth="1"/>
    <col min="6" max="6" width="8.5" hidden="1" customWidth="1"/>
    <col min="7" max="7" width="10.83203125" customWidth="1"/>
    <col min="8" max="8" width="5.5" hidden="1" customWidth="1"/>
    <col min="9" max="9" width="4" hidden="1" customWidth="1"/>
    <col min="10" max="10" width="8.5" hidden="1" customWidth="1"/>
    <col min="11" max="11" width="10.1640625" customWidth="1"/>
    <col min="12" max="12" width="5.5" hidden="1" customWidth="1"/>
    <col min="13" max="13" width="4" hidden="1" customWidth="1"/>
    <col min="14" max="14" width="8.5" hidden="1" customWidth="1"/>
    <col min="15" max="15" width="11.1640625" customWidth="1"/>
    <col min="16" max="16" width="4" hidden="1" customWidth="1"/>
    <col min="17" max="17" width="0.1640625" hidden="1" customWidth="1"/>
    <col min="18" max="18" width="8.5" hidden="1" customWidth="1"/>
    <col min="19" max="19" width="10.33203125" customWidth="1"/>
    <col min="20" max="20" width="5.5" hidden="1" customWidth="1"/>
    <col min="21" max="21" width="4" hidden="1" customWidth="1"/>
    <col min="22" max="22" width="8.5" hidden="1" customWidth="1"/>
    <col min="23" max="23" width="10.33203125" customWidth="1"/>
    <col min="24" max="24" width="5.5" hidden="1" customWidth="1"/>
    <col min="25" max="25" width="4" hidden="1" customWidth="1"/>
    <col min="26" max="26" width="8.5" hidden="1" customWidth="1"/>
    <col min="27" max="27" width="9.83203125" customWidth="1"/>
    <col min="28" max="28" width="5.5" hidden="1" customWidth="1"/>
    <col min="29" max="29" width="4" hidden="1" customWidth="1"/>
    <col min="30" max="30" width="8.5" hidden="1" customWidth="1"/>
    <col min="31" max="31" width="10" customWidth="1"/>
    <col min="32" max="33" width="0.1640625" hidden="1" customWidth="1"/>
    <col min="34" max="34" width="8.5" hidden="1" customWidth="1"/>
    <col min="35" max="35" width="9.83203125" customWidth="1"/>
    <col min="36" max="36" width="13.6640625" hidden="1" customWidth="1"/>
  </cols>
  <sheetData>
    <row r="1" spans="1:63" s="15" customFormat="1" ht="14" customHeight="1">
      <c r="A1" s="158"/>
      <c r="B1" s="159"/>
      <c r="C1" s="160"/>
      <c r="D1" s="259" t="s">
        <v>104</v>
      </c>
      <c r="E1" s="260"/>
      <c r="F1" s="260"/>
      <c r="G1" s="261"/>
      <c r="H1" s="265" t="s">
        <v>105</v>
      </c>
      <c r="I1" s="266"/>
      <c r="J1" s="266"/>
      <c r="K1" s="267"/>
      <c r="L1" s="271" t="s">
        <v>106</v>
      </c>
      <c r="M1" s="272"/>
      <c r="N1" s="272"/>
      <c r="O1" s="273"/>
      <c r="P1" s="225" t="s">
        <v>107</v>
      </c>
      <c r="Q1" s="226"/>
      <c r="R1" s="226"/>
      <c r="S1" s="227"/>
      <c r="T1" s="241" t="s">
        <v>108</v>
      </c>
      <c r="U1" s="242"/>
      <c r="V1" s="242"/>
      <c r="W1" s="243"/>
      <c r="X1" s="247" t="s">
        <v>109</v>
      </c>
      <c r="Y1" s="248"/>
      <c r="Z1" s="248"/>
      <c r="AA1" s="249"/>
      <c r="AB1" s="253" t="s">
        <v>110</v>
      </c>
      <c r="AC1" s="254"/>
      <c r="AD1" s="254"/>
      <c r="AE1" s="255"/>
      <c r="AF1" s="235" t="s">
        <v>153</v>
      </c>
      <c r="AG1" s="236"/>
      <c r="AH1" s="236"/>
      <c r="AI1" s="237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60"/>
    </row>
    <row r="2" spans="1:63" s="16" customFormat="1" ht="26" customHeight="1" thickBot="1">
      <c r="A2" s="161"/>
      <c r="B2" s="21"/>
      <c r="C2" s="17"/>
      <c r="D2" s="262"/>
      <c r="E2" s="263"/>
      <c r="F2" s="263"/>
      <c r="G2" s="264"/>
      <c r="H2" s="268"/>
      <c r="I2" s="269"/>
      <c r="J2" s="269"/>
      <c r="K2" s="270"/>
      <c r="L2" s="274"/>
      <c r="M2" s="275"/>
      <c r="N2" s="275"/>
      <c r="O2" s="276"/>
      <c r="P2" s="228"/>
      <c r="Q2" s="229"/>
      <c r="R2" s="229"/>
      <c r="S2" s="230"/>
      <c r="T2" s="244"/>
      <c r="U2" s="245"/>
      <c r="V2" s="245"/>
      <c r="W2" s="246"/>
      <c r="X2" s="250"/>
      <c r="Y2" s="251"/>
      <c r="Z2" s="251"/>
      <c r="AA2" s="252"/>
      <c r="AB2" s="256"/>
      <c r="AC2" s="257"/>
      <c r="AD2" s="257"/>
      <c r="AE2" s="258"/>
      <c r="AF2" s="238"/>
      <c r="AG2" s="239"/>
      <c r="AH2" s="239"/>
      <c r="AI2" s="240"/>
      <c r="AJ2" s="21" t="s">
        <v>155</v>
      </c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18"/>
    </row>
    <row r="3" spans="1:63" s="6" customFormat="1">
      <c r="A3" s="12" t="s">
        <v>89</v>
      </c>
      <c r="B3" s="6" t="s">
        <v>0</v>
      </c>
      <c r="C3" s="11" t="s">
        <v>88</v>
      </c>
      <c r="D3" s="80" t="s">
        <v>86</v>
      </c>
      <c r="E3" s="81" t="s">
        <v>87</v>
      </c>
      <c r="F3" s="81" t="s">
        <v>1</v>
      </c>
      <c r="G3" s="82" t="s">
        <v>2</v>
      </c>
      <c r="H3" s="25" t="s">
        <v>86</v>
      </c>
      <c r="I3" s="26" t="s">
        <v>87</v>
      </c>
      <c r="J3" s="26" t="s">
        <v>1</v>
      </c>
      <c r="K3" s="71" t="s">
        <v>2</v>
      </c>
      <c r="L3" s="31" t="s">
        <v>86</v>
      </c>
      <c r="M3" s="32" t="s">
        <v>87</v>
      </c>
      <c r="N3" s="32" t="s">
        <v>1</v>
      </c>
      <c r="O3" s="90" t="s">
        <v>2</v>
      </c>
      <c r="P3" s="37" t="s">
        <v>86</v>
      </c>
      <c r="Q3" s="38" t="s">
        <v>87</v>
      </c>
      <c r="R3" s="38" t="s">
        <v>1</v>
      </c>
      <c r="S3" s="68" t="s">
        <v>2</v>
      </c>
      <c r="T3" s="43" t="s">
        <v>86</v>
      </c>
      <c r="U3" s="44" t="s">
        <v>87</v>
      </c>
      <c r="V3" s="44" t="s">
        <v>1</v>
      </c>
      <c r="W3" s="96" t="s">
        <v>2</v>
      </c>
      <c r="X3" s="49" t="s">
        <v>86</v>
      </c>
      <c r="Y3" s="50" t="s">
        <v>87</v>
      </c>
      <c r="Z3" s="50" t="s">
        <v>1</v>
      </c>
      <c r="AA3" s="65" t="s">
        <v>2</v>
      </c>
      <c r="AB3" s="141" t="s">
        <v>86</v>
      </c>
      <c r="AC3" s="55" t="s">
        <v>87</v>
      </c>
      <c r="AD3" s="55" t="s">
        <v>1</v>
      </c>
      <c r="AE3" s="56" t="s">
        <v>2</v>
      </c>
      <c r="AF3" s="8" t="s">
        <v>86</v>
      </c>
      <c r="AG3" s="7" t="s">
        <v>87</v>
      </c>
      <c r="AH3" s="7" t="s">
        <v>1</v>
      </c>
      <c r="AI3" s="9" t="s">
        <v>2</v>
      </c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"/>
    </row>
    <row r="4" spans="1:63" s="1" customFormat="1">
      <c r="A4" s="162">
        <v>1</v>
      </c>
      <c r="B4" s="115" t="s">
        <v>17</v>
      </c>
      <c r="C4" s="11">
        <f t="shared" ref="C4:C27" si="0">G4+K4+O4+S4+W4+AA4+AE4+AI4</f>
        <v>295</v>
      </c>
      <c r="D4" s="22">
        <v>1</v>
      </c>
      <c r="E4" s="3">
        <v>44</v>
      </c>
      <c r="F4" s="3">
        <v>4</v>
      </c>
      <c r="G4" s="83">
        <f>D4*E4+F4</f>
        <v>48</v>
      </c>
      <c r="H4" s="27">
        <v>1</v>
      </c>
      <c r="I4" s="28">
        <v>42</v>
      </c>
      <c r="J4" s="28">
        <v>4</v>
      </c>
      <c r="K4" s="72">
        <f>H4*I4+J4</f>
        <v>46</v>
      </c>
      <c r="L4" s="33"/>
      <c r="M4" s="34"/>
      <c r="N4" s="34"/>
      <c r="O4" s="91"/>
      <c r="P4" s="39">
        <v>1</v>
      </c>
      <c r="Q4" s="40">
        <v>63</v>
      </c>
      <c r="R4" s="40">
        <v>0</v>
      </c>
      <c r="S4" s="69">
        <f>P4*Q4+R4</f>
        <v>63</v>
      </c>
      <c r="T4" s="45">
        <v>1</v>
      </c>
      <c r="U4" s="46">
        <v>32</v>
      </c>
      <c r="V4" s="46">
        <v>2</v>
      </c>
      <c r="W4" s="97">
        <f>T4*U4+V4</f>
        <v>34</v>
      </c>
      <c r="X4" s="51">
        <v>1</v>
      </c>
      <c r="Y4" s="52">
        <v>56</v>
      </c>
      <c r="Z4" s="52">
        <v>2</v>
      </c>
      <c r="AA4" s="66">
        <f>X4*Y4+Z4</f>
        <v>58</v>
      </c>
      <c r="AB4" s="142">
        <v>1</v>
      </c>
      <c r="AC4" s="57">
        <v>44</v>
      </c>
      <c r="AD4" s="57">
        <v>2</v>
      </c>
      <c r="AE4" s="58">
        <f>AB4*AC4+AD4</f>
        <v>46</v>
      </c>
      <c r="AF4" s="61"/>
      <c r="AG4" s="6"/>
      <c r="AH4" s="6"/>
      <c r="AI4" s="62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3"/>
    </row>
    <row r="5" spans="1:63" s="1" customFormat="1">
      <c r="A5" s="162">
        <v>2</v>
      </c>
      <c r="B5" s="115" t="s">
        <v>16</v>
      </c>
      <c r="C5" s="11">
        <f t="shared" si="0"/>
        <v>244</v>
      </c>
      <c r="D5" s="22">
        <v>1</v>
      </c>
      <c r="E5" s="3">
        <v>44</v>
      </c>
      <c r="F5" s="3">
        <v>0</v>
      </c>
      <c r="G5" s="83">
        <f>D5*E5+F5</f>
        <v>44</v>
      </c>
      <c r="H5" s="27"/>
      <c r="I5" s="28"/>
      <c r="J5" s="28"/>
      <c r="K5" s="72"/>
      <c r="L5" s="33">
        <v>1</v>
      </c>
      <c r="M5" s="34">
        <v>59</v>
      </c>
      <c r="N5" s="34">
        <v>0</v>
      </c>
      <c r="O5" s="91">
        <f>L5*M5+N5</f>
        <v>59</v>
      </c>
      <c r="P5" s="39"/>
      <c r="Q5" s="40"/>
      <c r="R5" s="40"/>
      <c r="S5" s="69"/>
      <c r="T5" s="45">
        <v>1</v>
      </c>
      <c r="U5" s="46">
        <v>80</v>
      </c>
      <c r="V5" s="46">
        <v>1</v>
      </c>
      <c r="W5" s="97">
        <f>T5*U5+V5</f>
        <v>81</v>
      </c>
      <c r="X5" s="51"/>
      <c r="Y5" s="52"/>
      <c r="Z5" s="52"/>
      <c r="AA5" s="66"/>
      <c r="AB5" s="142">
        <v>1</v>
      </c>
      <c r="AC5" s="57">
        <v>59</v>
      </c>
      <c r="AD5" s="57">
        <v>1</v>
      </c>
      <c r="AE5" s="58">
        <f>AB5*AC5+AD5</f>
        <v>60</v>
      </c>
      <c r="AF5" s="61"/>
      <c r="AG5" s="6"/>
      <c r="AH5" s="6"/>
      <c r="AI5" s="62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3"/>
    </row>
    <row r="6" spans="1:63" s="1" customFormat="1">
      <c r="A6" s="162">
        <v>3</v>
      </c>
      <c r="B6" s="115" t="s">
        <v>31</v>
      </c>
      <c r="C6" s="11">
        <f t="shared" si="0"/>
        <v>177</v>
      </c>
      <c r="D6" s="22">
        <v>1</v>
      </c>
      <c r="E6" s="3">
        <v>22</v>
      </c>
      <c r="F6" s="3">
        <v>1</v>
      </c>
      <c r="G6" s="83">
        <f>D6*E6+F6</f>
        <v>23</v>
      </c>
      <c r="H6" s="27"/>
      <c r="I6" s="28"/>
      <c r="J6" s="28"/>
      <c r="K6" s="72"/>
      <c r="L6" s="33">
        <v>1</v>
      </c>
      <c r="M6" s="34">
        <v>44</v>
      </c>
      <c r="N6" s="34">
        <v>1</v>
      </c>
      <c r="O6" s="91">
        <f>L6*M6+N6</f>
        <v>45</v>
      </c>
      <c r="P6" s="39"/>
      <c r="Q6" s="40"/>
      <c r="R6" s="40"/>
      <c r="S6" s="69"/>
      <c r="T6" s="45">
        <v>1</v>
      </c>
      <c r="U6" s="46">
        <v>48</v>
      </c>
      <c r="V6" s="46">
        <v>0</v>
      </c>
      <c r="W6" s="97">
        <f>T6*U6+V6</f>
        <v>48</v>
      </c>
      <c r="X6" s="51"/>
      <c r="Y6" s="52"/>
      <c r="Z6" s="52"/>
      <c r="AA6" s="66"/>
      <c r="AB6" s="142">
        <v>1</v>
      </c>
      <c r="AC6" s="57">
        <v>59</v>
      </c>
      <c r="AD6" s="57">
        <v>2</v>
      </c>
      <c r="AE6" s="58">
        <f>AB6*AC6+AD6</f>
        <v>61</v>
      </c>
      <c r="AF6" s="61"/>
      <c r="AG6" s="6"/>
      <c r="AH6" s="6"/>
      <c r="AI6" s="62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3"/>
    </row>
    <row r="7" spans="1:63" s="1" customFormat="1">
      <c r="A7" s="162">
        <v>4</v>
      </c>
      <c r="B7" s="115" t="s">
        <v>70</v>
      </c>
      <c r="C7" s="11">
        <f t="shared" si="0"/>
        <v>71</v>
      </c>
      <c r="D7" s="22"/>
      <c r="E7" s="3"/>
      <c r="F7" s="3"/>
      <c r="G7" s="83"/>
      <c r="H7" s="27"/>
      <c r="I7" s="28"/>
      <c r="J7" s="28"/>
      <c r="K7" s="88"/>
      <c r="L7" s="33"/>
      <c r="M7" s="34"/>
      <c r="N7" s="34"/>
      <c r="O7" s="92"/>
      <c r="P7" s="39"/>
      <c r="Q7" s="40"/>
      <c r="R7" s="40"/>
      <c r="S7" s="94"/>
      <c r="T7" s="45"/>
      <c r="U7" s="46"/>
      <c r="V7" s="46"/>
      <c r="W7" s="98"/>
      <c r="X7" s="51">
        <v>1</v>
      </c>
      <c r="Y7" s="52">
        <v>24</v>
      </c>
      <c r="Z7" s="52">
        <v>2</v>
      </c>
      <c r="AA7" s="66">
        <f>X7*Y7+Z7</f>
        <v>26</v>
      </c>
      <c r="AB7" s="142"/>
      <c r="AC7" s="57"/>
      <c r="AD7" s="57"/>
      <c r="AE7" s="58"/>
      <c r="AF7" s="61">
        <v>1</v>
      </c>
      <c r="AG7" s="6">
        <v>42</v>
      </c>
      <c r="AH7" s="6">
        <v>3</v>
      </c>
      <c r="AI7" s="62">
        <f>AF7*AG7+AH7</f>
        <v>45</v>
      </c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3"/>
    </row>
    <row r="8" spans="1:63" s="1" customFormat="1">
      <c r="A8" s="162">
        <v>5</v>
      </c>
      <c r="B8" s="116" t="s">
        <v>26</v>
      </c>
      <c r="C8" s="11">
        <f t="shared" si="0"/>
        <v>68</v>
      </c>
      <c r="D8" s="22">
        <v>1</v>
      </c>
      <c r="E8" s="3">
        <v>22</v>
      </c>
      <c r="F8" s="3">
        <v>2</v>
      </c>
      <c r="G8" s="83">
        <f>D8*E8+F8</f>
        <v>24</v>
      </c>
      <c r="H8" s="27">
        <v>1</v>
      </c>
      <c r="I8" s="28">
        <v>42</v>
      </c>
      <c r="J8" s="28">
        <v>2</v>
      </c>
      <c r="K8" s="72">
        <f>H8*I8+J8</f>
        <v>44</v>
      </c>
      <c r="L8" s="33"/>
      <c r="M8" s="34"/>
      <c r="N8" s="34"/>
      <c r="O8" s="91"/>
      <c r="P8" s="39">
        <v>1</v>
      </c>
      <c r="Q8" s="40">
        <v>0</v>
      </c>
      <c r="R8" s="40">
        <v>0</v>
      </c>
      <c r="S8" s="69">
        <f>P8*Q8+R8</f>
        <v>0</v>
      </c>
      <c r="T8" s="45"/>
      <c r="U8" s="46"/>
      <c r="V8" s="46"/>
      <c r="W8" s="97"/>
      <c r="X8" s="51">
        <v>1</v>
      </c>
      <c r="Y8" s="52">
        <v>0</v>
      </c>
      <c r="Z8" s="52">
        <v>0</v>
      </c>
      <c r="AA8" s="66">
        <f>X8*Y8+Z8</f>
        <v>0</v>
      </c>
      <c r="AB8" s="142"/>
      <c r="AC8" s="57"/>
      <c r="AD8" s="57"/>
      <c r="AE8" s="58"/>
      <c r="AF8" s="61"/>
      <c r="AG8" s="6"/>
      <c r="AH8" s="6"/>
      <c r="AI8" s="62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3"/>
    </row>
    <row r="9" spans="1:63" s="1" customFormat="1">
      <c r="A9" s="162">
        <v>6</v>
      </c>
      <c r="B9" s="115" t="s">
        <v>53</v>
      </c>
      <c r="C9" s="11">
        <f t="shared" si="0"/>
        <v>60</v>
      </c>
      <c r="D9" s="22"/>
      <c r="E9" s="3"/>
      <c r="F9" s="3"/>
      <c r="G9" s="83"/>
      <c r="H9" s="27"/>
      <c r="I9" s="28"/>
      <c r="J9" s="28"/>
      <c r="K9" s="88"/>
      <c r="L9" s="33"/>
      <c r="M9" s="34"/>
      <c r="N9" s="34"/>
      <c r="O9" s="92"/>
      <c r="P9" s="39">
        <v>1</v>
      </c>
      <c r="Q9" s="40">
        <v>0</v>
      </c>
      <c r="R9" s="40">
        <v>0</v>
      </c>
      <c r="S9" s="69">
        <f>P9*Q9+R9</f>
        <v>0</v>
      </c>
      <c r="T9" s="45"/>
      <c r="U9" s="46"/>
      <c r="V9" s="46"/>
      <c r="W9" s="97"/>
      <c r="X9" s="51">
        <v>1</v>
      </c>
      <c r="Y9" s="52">
        <v>24</v>
      </c>
      <c r="Z9" s="52">
        <v>3</v>
      </c>
      <c r="AA9" s="66">
        <f>X9*Y9+Z9</f>
        <v>27</v>
      </c>
      <c r="AB9" s="142"/>
      <c r="AC9" s="57"/>
      <c r="AD9" s="57"/>
      <c r="AE9" s="58"/>
      <c r="AF9" s="61">
        <v>1</v>
      </c>
      <c r="AG9" s="6">
        <v>22</v>
      </c>
      <c r="AH9" s="6">
        <v>11</v>
      </c>
      <c r="AI9" s="62">
        <f>AF9*AG9+AH9</f>
        <v>33</v>
      </c>
      <c r="AJ9" s="101">
        <v>60</v>
      </c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3"/>
    </row>
    <row r="10" spans="1:63" s="1" customFormat="1">
      <c r="A10" s="162">
        <v>7</v>
      </c>
      <c r="B10" s="115" t="s">
        <v>22</v>
      </c>
      <c r="C10" s="11">
        <f t="shared" si="0"/>
        <v>52</v>
      </c>
      <c r="D10" s="22">
        <v>1</v>
      </c>
      <c r="E10" s="3">
        <v>22</v>
      </c>
      <c r="F10" s="3">
        <v>6</v>
      </c>
      <c r="G10" s="83">
        <f>D10*E10+F10</f>
        <v>28</v>
      </c>
      <c r="H10" s="27"/>
      <c r="I10" s="28"/>
      <c r="J10" s="28"/>
      <c r="K10" s="72"/>
      <c r="L10" s="33"/>
      <c r="M10" s="34"/>
      <c r="N10" s="34"/>
      <c r="O10" s="91"/>
      <c r="P10" s="39"/>
      <c r="Q10" s="40"/>
      <c r="R10" s="40"/>
      <c r="S10" s="69"/>
      <c r="T10" s="45">
        <v>1</v>
      </c>
      <c r="U10" s="46">
        <v>0</v>
      </c>
      <c r="V10" s="46">
        <v>0</v>
      </c>
      <c r="W10" s="97">
        <f>T10*U10+V10</f>
        <v>0</v>
      </c>
      <c r="X10" s="51"/>
      <c r="Y10" s="52"/>
      <c r="Z10" s="52"/>
      <c r="AA10" s="66"/>
      <c r="AB10" s="142">
        <v>1</v>
      </c>
      <c r="AC10" s="57">
        <v>22</v>
      </c>
      <c r="AD10" s="57">
        <v>2</v>
      </c>
      <c r="AE10" s="58">
        <f>AB10*AC10+AD10</f>
        <v>24</v>
      </c>
      <c r="AF10" s="61"/>
      <c r="AG10" s="6"/>
      <c r="AH10" s="6"/>
      <c r="AI10" s="62"/>
      <c r="AJ10" s="101">
        <v>52</v>
      </c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3"/>
    </row>
    <row r="11" spans="1:63" s="1" customFormat="1">
      <c r="A11" s="162">
        <v>8</v>
      </c>
      <c r="B11" s="115" t="s">
        <v>52</v>
      </c>
      <c r="C11" s="11">
        <f t="shared" si="0"/>
        <v>49</v>
      </c>
      <c r="D11" s="22"/>
      <c r="E11" s="3"/>
      <c r="F11" s="3"/>
      <c r="G11" s="83"/>
      <c r="H11" s="27"/>
      <c r="I11" s="28"/>
      <c r="J11" s="28"/>
      <c r="K11" s="88"/>
      <c r="L11" s="33"/>
      <c r="M11" s="34"/>
      <c r="N11" s="34"/>
      <c r="O11" s="92"/>
      <c r="P11" s="39">
        <v>1</v>
      </c>
      <c r="Q11" s="40">
        <v>48</v>
      </c>
      <c r="R11" s="40">
        <v>1</v>
      </c>
      <c r="S11" s="69">
        <f>P11*Q11+R11</f>
        <v>49</v>
      </c>
      <c r="T11" s="45"/>
      <c r="U11" s="46"/>
      <c r="V11" s="46"/>
      <c r="W11" s="97"/>
      <c r="X11" s="51"/>
      <c r="Y11" s="52"/>
      <c r="Z11" s="52"/>
      <c r="AA11" s="66"/>
      <c r="AB11" s="142"/>
      <c r="AC11" s="57"/>
      <c r="AD11" s="57"/>
      <c r="AE11" s="58"/>
      <c r="AF11" s="61">
        <v>1</v>
      </c>
      <c r="AG11" s="6">
        <v>0</v>
      </c>
      <c r="AH11" s="6">
        <v>0</v>
      </c>
      <c r="AI11" s="62">
        <f>AF11*AG11+AH11</f>
        <v>0</v>
      </c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3"/>
    </row>
    <row r="12" spans="1:63" s="1" customFormat="1">
      <c r="A12" s="162">
        <v>9</v>
      </c>
      <c r="B12" s="115" t="s">
        <v>5</v>
      </c>
      <c r="C12" s="11">
        <f t="shared" si="0"/>
        <v>46</v>
      </c>
      <c r="D12" s="22"/>
      <c r="E12" s="3"/>
      <c r="F12" s="3"/>
      <c r="G12" s="83"/>
      <c r="H12" s="27"/>
      <c r="I12" s="28"/>
      <c r="J12" s="28"/>
      <c r="K12" s="88"/>
      <c r="L12" s="33"/>
      <c r="M12" s="34"/>
      <c r="N12" s="34"/>
      <c r="O12" s="92"/>
      <c r="P12" s="39"/>
      <c r="Q12" s="40"/>
      <c r="R12" s="40"/>
      <c r="S12" s="94"/>
      <c r="T12" s="45">
        <v>1</v>
      </c>
      <c r="U12" s="46">
        <v>18</v>
      </c>
      <c r="V12" s="46">
        <v>5</v>
      </c>
      <c r="W12" s="97">
        <f>T12*U12+V12</f>
        <v>23</v>
      </c>
      <c r="X12" s="51"/>
      <c r="Y12" s="52"/>
      <c r="Z12" s="52"/>
      <c r="AA12" s="66"/>
      <c r="AB12" s="142">
        <v>1</v>
      </c>
      <c r="AC12" s="57">
        <v>22</v>
      </c>
      <c r="AD12" s="57">
        <v>1</v>
      </c>
      <c r="AE12" s="58">
        <f>AB12*AC12+AD12</f>
        <v>23</v>
      </c>
      <c r="AF12" s="61"/>
      <c r="AG12" s="6"/>
      <c r="AH12" s="6"/>
      <c r="AI12" s="62"/>
      <c r="AJ12" s="101">
        <v>46</v>
      </c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3"/>
    </row>
    <row r="13" spans="1:63" s="1" customFormat="1">
      <c r="A13" s="162">
        <v>10</v>
      </c>
      <c r="B13" s="115" t="s">
        <v>81</v>
      </c>
      <c r="C13" s="11">
        <f t="shared" si="0"/>
        <v>40</v>
      </c>
      <c r="D13" s="22"/>
      <c r="E13" s="3"/>
      <c r="F13" s="3"/>
      <c r="G13" s="83"/>
      <c r="H13" s="27"/>
      <c r="I13" s="28"/>
      <c r="J13" s="28"/>
      <c r="K13" s="88"/>
      <c r="L13" s="33"/>
      <c r="M13" s="34"/>
      <c r="N13" s="34"/>
      <c r="O13" s="92"/>
      <c r="P13" s="39"/>
      <c r="Q13" s="40"/>
      <c r="R13" s="40"/>
      <c r="S13" s="94"/>
      <c r="T13" s="45"/>
      <c r="U13" s="46"/>
      <c r="V13" s="46"/>
      <c r="W13" s="98"/>
      <c r="X13" s="51">
        <v>1</v>
      </c>
      <c r="Y13" s="52">
        <v>16</v>
      </c>
      <c r="Z13" s="52">
        <v>1</v>
      </c>
      <c r="AA13" s="66">
        <f>X13*Y13+Z13</f>
        <v>17</v>
      </c>
      <c r="AB13" s="142">
        <v>1</v>
      </c>
      <c r="AC13" s="57">
        <v>22</v>
      </c>
      <c r="AD13" s="57">
        <v>1</v>
      </c>
      <c r="AE13" s="58">
        <f>AB13*AC13+AD13</f>
        <v>23</v>
      </c>
      <c r="AF13" s="61"/>
      <c r="AG13" s="6"/>
      <c r="AH13" s="6"/>
      <c r="AI13" s="62"/>
      <c r="AJ13" s="101">
        <v>40</v>
      </c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3"/>
    </row>
    <row r="14" spans="1:63" s="1" customFormat="1">
      <c r="A14" s="162">
        <v>11</v>
      </c>
      <c r="B14" s="115" t="s">
        <v>143</v>
      </c>
      <c r="C14" s="11">
        <f t="shared" si="0"/>
        <v>30</v>
      </c>
      <c r="D14" s="22"/>
      <c r="E14" s="3"/>
      <c r="F14" s="3"/>
      <c r="G14" s="83"/>
      <c r="H14" s="27"/>
      <c r="I14" s="28"/>
      <c r="J14" s="28"/>
      <c r="K14" s="88"/>
      <c r="L14" s="33"/>
      <c r="M14" s="34"/>
      <c r="N14" s="34"/>
      <c r="O14" s="92"/>
      <c r="P14" s="39"/>
      <c r="Q14" s="40"/>
      <c r="R14" s="40"/>
      <c r="S14" s="94"/>
      <c r="T14" s="45"/>
      <c r="U14" s="46"/>
      <c r="V14" s="46"/>
      <c r="W14" s="98"/>
      <c r="X14" s="51"/>
      <c r="Y14" s="52"/>
      <c r="Z14" s="52"/>
      <c r="AA14" s="100"/>
      <c r="AB14" s="142"/>
      <c r="AC14" s="57"/>
      <c r="AD14" s="57"/>
      <c r="AE14" s="144"/>
      <c r="AF14" s="61">
        <v>1</v>
      </c>
      <c r="AG14" s="1">
        <v>22</v>
      </c>
      <c r="AH14" s="1">
        <v>8</v>
      </c>
      <c r="AI14" s="62">
        <f>AF14*AG14+AH14</f>
        <v>30</v>
      </c>
      <c r="AJ14" s="101">
        <v>30</v>
      </c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3"/>
    </row>
    <row r="15" spans="1:63" s="1" customFormat="1">
      <c r="A15" s="162">
        <v>11</v>
      </c>
      <c r="B15" s="115" t="s">
        <v>4</v>
      </c>
      <c r="C15" s="11">
        <f t="shared" si="0"/>
        <v>30</v>
      </c>
      <c r="D15" s="22"/>
      <c r="E15" s="3"/>
      <c r="F15" s="3"/>
      <c r="G15" s="83"/>
      <c r="H15" s="27">
        <v>1</v>
      </c>
      <c r="I15" s="28">
        <v>24</v>
      </c>
      <c r="J15" s="28">
        <v>6</v>
      </c>
      <c r="K15" s="72">
        <f>H15*I15+J15</f>
        <v>30</v>
      </c>
      <c r="L15" s="33"/>
      <c r="M15" s="34"/>
      <c r="N15" s="34"/>
      <c r="O15" s="91"/>
      <c r="P15" s="39"/>
      <c r="Q15" s="40"/>
      <c r="R15" s="40"/>
      <c r="S15" s="69"/>
      <c r="T15" s="45"/>
      <c r="U15" s="46"/>
      <c r="V15" s="46"/>
      <c r="W15" s="97"/>
      <c r="X15" s="51"/>
      <c r="Y15" s="52"/>
      <c r="Z15" s="52"/>
      <c r="AA15" s="66"/>
      <c r="AB15" s="142"/>
      <c r="AC15" s="57"/>
      <c r="AD15" s="57"/>
      <c r="AE15" s="58"/>
      <c r="AF15" s="61"/>
      <c r="AG15" s="6"/>
      <c r="AH15" s="6"/>
      <c r="AI15" s="62"/>
      <c r="AJ15" s="101">
        <v>30</v>
      </c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3"/>
    </row>
    <row r="16" spans="1:63" s="1" customFormat="1">
      <c r="A16" s="115">
        <v>13</v>
      </c>
      <c r="B16" s="115" t="s">
        <v>145</v>
      </c>
      <c r="C16" s="11">
        <f t="shared" si="0"/>
        <v>28</v>
      </c>
      <c r="D16" s="22"/>
      <c r="E16" s="3"/>
      <c r="F16" s="3"/>
      <c r="G16" s="83"/>
      <c r="H16" s="27"/>
      <c r="I16" s="28"/>
      <c r="J16" s="28"/>
      <c r="K16" s="88"/>
      <c r="L16" s="33"/>
      <c r="M16" s="34"/>
      <c r="N16" s="34"/>
      <c r="O16" s="92"/>
      <c r="P16" s="39"/>
      <c r="Q16" s="40"/>
      <c r="R16" s="40"/>
      <c r="S16" s="94"/>
      <c r="T16" s="45"/>
      <c r="U16" s="46"/>
      <c r="V16" s="46"/>
      <c r="W16" s="98"/>
      <c r="X16" s="51"/>
      <c r="Y16" s="52"/>
      <c r="Z16" s="52"/>
      <c r="AA16" s="100"/>
      <c r="AB16" s="142"/>
      <c r="AC16" s="57"/>
      <c r="AD16" s="57"/>
      <c r="AE16" s="144"/>
      <c r="AF16" s="61">
        <v>1</v>
      </c>
      <c r="AG16" s="1">
        <v>22</v>
      </c>
      <c r="AH16" s="1">
        <v>6</v>
      </c>
      <c r="AI16" s="62">
        <f>AF16*AG16+AH16</f>
        <v>28</v>
      </c>
      <c r="AJ16" s="101">
        <v>28</v>
      </c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3"/>
    </row>
    <row r="17" spans="1:69" s="1" customFormat="1">
      <c r="A17" s="115">
        <v>14</v>
      </c>
      <c r="B17" s="115" t="s">
        <v>39</v>
      </c>
      <c r="C17" s="11">
        <f t="shared" si="0"/>
        <v>27</v>
      </c>
      <c r="D17" s="22"/>
      <c r="E17" s="3"/>
      <c r="F17" s="3"/>
      <c r="G17" s="83"/>
      <c r="H17" s="27">
        <v>1</v>
      </c>
      <c r="I17" s="28">
        <v>24</v>
      </c>
      <c r="J17" s="28">
        <v>3</v>
      </c>
      <c r="K17" s="72">
        <f>H17*I17+J17</f>
        <v>27</v>
      </c>
      <c r="L17" s="33"/>
      <c r="M17" s="34"/>
      <c r="N17" s="34"/>
      <c r="O17" s="91"/>
      <c r="P17" s="39"/>
      <c r="Q17" s="40"/>
      <c r="R17" s="40"/>
      <c r="S17" s="69"/>
      <c r="T17" s="45"/>
      <c r="U17" s="46"/>
      <c r="V17" s="46"/>
      <c r="W17" s="97"/>
      <c r="X17" s="51"/>
      <c r="Y17" s="52"/>
      <c r="Z17" s="52"/>
      <c r="AA17" s="66"/>
      <c r="AB17" s="142"/>
      <c r="AC17" s="57"/>
      <c r="AD17" s="57"/>
      <c r="AE17" s="58"/>
      <c r="AF17" s="61"/>
      <c r="AG17" s="6"/>
      <c r="AH17" s="6"/>
      <c r="AI17" s="62"/>
      <c r="AJ17" s="101">
        <v>27</v>
      </c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3"/>
    </row>
    <row r="18" spans="1:69" s="1" customFormat="1">
      <c r="A18" s="115">
        <v>15</v>
      </c>
      <c r="B18" s="115" t="s">
        <v>51</v>
      </c>
      <c r="C18" s="11">
        <f t="shared" si="0"/>
        <v>25</v>
      </c>
      <c r="D18" s="22"/>
      <c r="E18" s="3"/>
      <c r="F18" s="3"/>
      <c r="G18" s="83"/>
      <c r="H18" s="27"/>
      <c r="I18" s="28"/>
      <c r="J18" s="28"/>
      <c r="K18" s="88"/>
      <c r="L18" s="33">
        <v>1</v>
      </c>
      <c r="M18" s="34">
        <v>20</v>
      </c>
      <c r="N18" s="34">
        <v>5</v>
      </c>
      <c r="O18" s="91">
        <f>L18*M18+N18</f>
        <v>25</v>
      </c>
      <c r="P18" s="39"/>
      <c r="Q18" s="40"/>
      <c r="R18" s="40"/>
      <c r="S18" s="69"/>
      <c r="T18" s="45"/>
      <c r="U18" s="46"/>
      <c r="V18" s="46"/>
      <c r="W18" s="97"/>
      <c r="X18" s="51"/>
      <c r="Y18" s="52"/>
      <c r="Z18" s="52"/>
      <c r="AA18" s="66"/>
      <c r="AB18" s="142"/>
      <c r="AC18" s="57"/>
      <c r="AD18" s="57"/>
      <c r="AE18" s="58"/>
      <c r="AF18" s="61"/>
      <c r="AG18" s="6"/>
      <c r="AH18" s="6"/>
      <c r="AI18" s="62"/>
      <c r="AJ18" s="101">
        <v>25</v>
      </c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3"/>
    </row>
    <row r="19" spans="1:69" s="101" customFormat="1">
      <c r="A19" s="115">
        <v>16</v>
      </c>
      <c r="B19" s="115" t="s">
        <v>85</v>
      </c>
      <c r="C19" s="11">
        <f t="shared" si="0"/>
        <v>22</v>
      </c>
      <c r="D19" s="22"/>
      <c r="E19" s="3"/>
      <c r="F19" s="3"/>
      <c r="G19" s="83"/>
      <c r="H19" s="27"/>
      <c r="I19" s="28"/>
      <c r="J19" s="28"/>
      <c r="K19" s="88"/>
      <c r="L19" s="33"/>
      <c r="M19" s="34"/>
      <c r="N19" s="34"/>
      <c r="O19" s="92"/>
      <c r="P19" s="39"/>
      <c r="Q19" s="40"/>
      <c r="R19" s="40"/>
      <c r="S19" s="94"/>
      <c r="T19" s="45"/>
      <c r="U19" s="46"/>
      <c r="V19" s="46"/>
      <c r="W19" s="98"/>
      <c r="X19" s="51"/>
      <c r="Y19" s="52"/>
      <c r="Z19" s="52"/>
      <c r="AA19" s="100"/>
      <c r="AB19" s="142">
        <v>1</v>
      </c>
      <c r="AC19" s="57">
        <v>22</v>
      </c>
      <c r="AD19" s="57">
        <v>0</v>
      </c>
      <c r="AE19" s="58">
        <f>AB19*AC19+AD19</f>
        <v>22</v>
      </c>
      <c r="AF19" s="61"/>
      <c r="AG19" s="6"/>
      <c r="AH19" s="6"/>
      <c r="AI19" s="62"/>
      <c r="AJ19" s="101">
        <v>22</v>
      </c>
    </row>
    <row r="20" spans="1:69" s="1" customFormat="1">
      <c r="A20" s="115">
        <v>16</v>
      </c>
      <c r="B20" s="115" t="s">
        <v>65</v>
      </c>
      <c r="C20" s="11">
        <f t="shared" si="0"/>
        <v>22</v>
      </c>
      <c r="D20" s="22"/>
      <c r="E20" s="3"/>
      <c r="F20" s="3"/>
      <c r="G20" s="83"/>
      <c r="H20" s="27"/>
      <c r="I20" s="28"/>
      <c r="J20" s="28"/>
      <c r="K20" s="88"/>
      <c r="L20" s="33"/>
      <c r="M20" s="34"/>
      <c r="N20" s="34"/>
      <c r="O20" s="92"/>
      <c r="P20" s="39"/>
      <c r="Q20" s="40"/>
      <c r="R20" s="40"/>
      <c r="S20" s="94"/>
      <c r="T20" s="45">
        <v>1</v>
      </c>
      <c r="U20" s="46">
        <v>18</v>
      </c>
      <c r="V20" s="46">
        <v>4</v>
      </c>
      <c r="W20" s="97">
        <f>T20*U20+V20</f>
        <v>22</v>
      </c>
      <c r="X20" s="51"/>
      <c r="Y20" s="52"/>
      <c r="Z20" s="52"/>
      <c r="AA20" s="66"/>
      <c r="AB20" s="142"/>
      <c r="AC20" s="57"/>
      <c r="AD20" s="57"/>
      <c r="AE20" s="58"/>
      <c r="AF20" s="61"/>
      <c r="AG20" s="6"/>
      <c r="AH20" s="6"/>
      <c r="AI20" s="62"/>
      <c r="AJ20" s="101">
        <v>22</v>
      </c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3"/>
    </row>
    <row r="21" spans="1:69" s="101" customFormat="1">
      <c r="A21" s="115">
        <v>18</v>
      </c>
      <c r="B21" s="115" t="s">
        <v>79</v>
      </c>
      <c r="C21" s="11">
        <f t="shared" si="0"/>
        <v>20</v>
      </c>
      <c r="D21" s="22"/>
      <c r="E21" s="3"/>
      <c r="F21" s="3"/>
      <c r="G21" s="83"/>
      <c r="H21" s="27"/>
      <c r="I21" s="28"/>
      <c r="J21" s="28"/>
      <c r="K21" s="88"/>
      <c r="L21" s="33"/>
      <c r="M21" s="34"/>
      <c r="N21" s="34"/>
      <c r="O21" s="92"/>
      <c r="P21" s="39"/>
      <c r="Q21" s="40"/>
      <c r="R21" s="40"/>
      <c r="S21" s="94"/>
      <c r="T21" s="45"/>
      <c r="U21" s="46"/>
      <c r="V21" s="46"/>
      <c r="W21" s="98"/>
      <c r="X21" s="51">
        <v>1</v>
      </c>
      <c r="Y21" s="52">
        <v>16</v>
      </c>
      <c r="Z21" s="52">
        <v>4</v>
      </c>
      <c r="AA21" s="66">
        <f>X21*Y21+Z21</f>
        <v>20</v>
      </c>
      <c r="AB21" s="142"/>
      <c r="AC21" s="57"/>
      <c r="AD21" s="57"/>
      <c r="AE21" s="58"/>
      <c r="AF21" s="61"/>
      <c r="AG21" s="6"/>
      <c r="AH21" s="6"/>
      <c r="AI21" s="62"/>
      <c r="AJ21" s="101">
        <v>20</v>
      </c>
    </row>
    <row r="22" spans="1:69" s="101" customFormat="1">
      <c r="A22" s="115">
        <v>19</v>
      </c>
      <c r="B22" s="115" t="s">
        <v>82</v>
      </c>
      <c r="C22" s="11">
        <f t="shared" si="0"/>
        <v>17</v>
      </c>
      <c r="D22" s="22"/>
      <c r="E22" s="3"/>
      <c r="F22" s="3"/>
      <c r="G22" s="83"/>
      <c r="H22" s="27"/>
      <c r="I22" s="28"/>
      <c r="J22" s="28"/>
      <c r="K22" s="88"/>
      <c r="L22" s="33"/>
      <c r="M22" s="34"/>
      <c r="N22" s="34"/>
      <c r="O22" s="92"/>
      <c r="P22" s="39"/>
      <c r="Q22" s="40"/>
      <c r="R22" s="40"/>
      <c r="S22" s="94"/>
      <c r="T22" s="45"/>
      <c r="U22" s="46"/>
      <c r="V22" s="46"/>
      <c r="W22" s="98"/>
      <c r="X22" s="51">
        <v>1</v>
      </c>
      <c r="Y22" s="52">
        <v>16</v>
      </c>
      <c r="Z22" s="52">
        <v>1</v>
      </c>
      <c r="AA22" s="66">
        <f>X22*Y22+Z22</f>
        <v>17</v>
      </c>
      <c r="AB22" s="142"/>
      <c r="AC22" s="57"/>
      <c r="AD22" s="57"/>
      <c r="AE22" s="58"/>
      <c r="AF22" s="61"/>
      <c r="AG22" s="6"/>
      <c r="AH22" s="6"/>
      <c r="AI22" s="62"/>
      <c r="AJ22" s="101">
        <v>17</v>
      </c>
    </row>
    <row r="23" spans="1:69" s="101" customFormat="1">
      <c r="A23" s="115">
        <v>20</v>
      </c>
      <c r="B23" s="115" t="s">
        <v>152</v>
      </c>
      <c r="C23" s="11">
        <f t="shared" si="0"/>
        <v>16</v>
      </c>
      <c r="D23" s="22"/>
      <c r="E23" s="3"/>
      <c r="F23" s="3"/>
      <c r="G23" s="83"/>
      <c r="H23" s="27"/>
      <c r="I23" s="28"/>
      <c r="J23" s="28"/>
      <c r="K23" s="88"/>
      <c r="L23" s="33"/>
      <c r="M23" s="34"/>
      <c r="N23" s="34"/>
      <c r="O23" s="92"/>
      <c r="P23" s="39"/>
      <c r="Q23" s="40"/>
      <c r="R23" s="40"/>
      <c r="S23" s="94"/>
      <c r="T23" s="45"/>
      <c r="U23" s="46"/>
      <c r="V23" s="46"/>
      <c r="W23" s="98"/>
      <c r="X23" s="51"/>
      <c r="Y23" s="52"/>
      <c r="Z23" s="52"/>
      <c r="AA23" s="100"/>
      <c r="AB23" s="142"/>
      <c r="AC23" s="57"/>
      <c r="AD23" s="57"/>
      <c r="AE23" s="144"/>
      <c r="AF23" s="61">
        <v>1</v>
      </c>
      <c r="AG23" s="1">
        <v>12</v>
      </c>
      <c r="AH23" s="1">
        <v>3</v>
      </c>
      <c r="AI23" s="62">
        <v>16</v>
      </c>
      <c r="AJ23" s="101">
        <v>16</v>
      </c>
    </row>
    <row r="24" spans="1:69" s="101" customFormat="1">
      <c r="A24" s="115">
        <v>21</v>
      </c>
      <c r="B24" s="115" t="s">
        <v>148</v>
      </c>
      <c r="C24" s="11">
        <f t="shared" si="0"/>
        <v>15</v>
      </c>
      <c r="D24" s="22"/>
      <c r="E24" s="3"/>
      <c r="F24" s="3"/>
      <c r="G24" s="83"/>
      <c r="H24" s="27"/>
      <c r="I24" s="28"/>
      <c r="J24" s="28"/>
      <c r="K24" s="88"/>
      <c r="L24" s="33"/>
      <c r="M24" s="34"/>
      <c r="N24" s="34"/>
      <c r="O24" s="92"/>
      <c r="P24" s="39"/>
      <c r="Q24" s="40"/>
      <c r="R24" s="40"/>
      <c r="S24" s="94"/>
      <c r="T24" s="45"/>
      <c r="U24" s="46"/>
      <c r="V24" s="46"/>
      <c r="W24" s="98"/>
      <c r="X24" s="51"/>
      <c r="Y24" s="52"/>
      <c r="Z24" s="52"/>
      <c r="AA24" s="100"/>
      <c r="AB24" s="142"/>
      <c r="AC24" s="57"/>
      <c r="AD24" s="57"/>
      <c r="AE24" s="144"/>
      <c r="AF24" s="61">
        <v>1</v>
      </c>
      <c r="AG24" s="1">
        <v>12</v>
      </c>
      <c r="AH24" s="1">
        <v>2</v>
      </c>
      <c r="AI24" s="62">
        <v>15</v>
      </c>
      <c r="AJ24" s="101">
        <v>15</v>
      </c>
    </row>
    <row r="25" spans="1:69" s="101" customFormat="1">
      <c r="A25" s="115">
        <v>22</v>
      </c>
      <c r="B25" s="115" t="s">
        <v>150</v>
      </c>
      <c r="C25" s="11">
        <f t="shared" si="0"/>
        <v>13</v>
      </c>
      <c r="D25" s="22"/>
      <c r="E25" s="3"/>
      <c r="F25" s="3"/>
      <c r="G25" s="83"/>
      <c r="H25" s="27"/>
      <c r="I25" s="28"/>
      <c r="J25" s="28"/>
      <c r="K25" s="88"/>
      <c r="L25" s="33"/>
      <c r="M25" s="34"/>
      <c r="N25" s="34"/>
      <c r="O25" s="92"/>
      <c r="P25" s="39"/>
      <c r="Q25" s="40"/>
      <c r="R25" s="40"/>
      <c r="S25" s="94"/>
      <c r="T25" s="45"/>
      <c r="U25" s="46"/>
      <c r="V25" s="46"/>
      <c r="W25" s="98"/>
      <c r="X25" s="51"/>
      <c r="Y25" s="52"/>
      <c r="Z25" s="52"/>
      <c r="AA25" s="100"/>
      <c r="AB25" s="142"/>
      <c r="AC25" s="57"/>
      <c r="AD25" s="57"/>
      <c r="AE25" s="144"/>
      <c r="AF25" s="12">
        <v>1</v>
      </c>
      <c r="AG25" s="1">
        <v>12</v>
      </c>
      <c r="AH25" s="1">
        <v>1</v>
      </c>
      <c r="AI25" s="165">
        <f>AF25*AG25+AH25</f>
        <v>13</v>
      </c>
      <c r="AJ25" s="101">
        <v>13</v>
      </c>
    </row>
    <row r="26" spans="1:69" s="1" customFormat="1">
      <c r="A26" s="115">
        <v>23</v>
      </c>
      <c r="B26" s="115" t="s">
        <v>151</v>
      </c>
      <c r="C26" s="11">
        <f t="shared" si="0"/>
        <v>12</v>
      </c>
      <c r="D26" s="22"/>
      <c r="E26" s="3"/>
      <c r="F26" s="3"/>
      <c r="G26" s="83"/>
      <c r="H26" s="27"/>
      <c r="I26" s="28"/>
      <c r="J26" s="28"/>
      <c r="K26" s="88"/>
      <c r="L26" s="33"/>
      <c r="M26" s="34"/>
      <c r="N26" s="34"/>
      <c r="O26" s="92"/>
      <c r="P26" s="39"/>
      <c r="Q26" s="40"/>
      <c r="R26" s="40"/>
      <c r="S26" s="94"/>
      <c r="T26" s="45"/>
      <c r="U26" s="46"/>
      <c r="V26" s="46"/>
      <c r="W26" s="98"/>
      <c r="X26" s="51"/>
      <c r="Y26" s="52"/>
      <c r="Z26" s="52"/>
      <c r="AA26" s="100"/>
      <c r="AB26" s="142"/>
      <c r="AC26" s="57"/>
      <c r="AD26" s="57"/>
      <c r="AE26" s="144"/>
      <c r="AF26" s="12">
        <v>1</v>
      </c>
      <c r="AG26" s="1">
        <v>12</v>
      </c>
      <c r="AH26" s="1">
        <v>0</v>
      </c>
      <c r="AI26" s="165">
        <f>AF26*AG26+AH26</f>
        <v>12</v>
      </c>
      <c r="AJ26" s="101">
        <v>12</v>
      </c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3"/>
    </row>
    <row r="27" spans="1:69" s="1" customFormat="1" ht="17" thickBot="1">
      <c r="A27" s="115" t="s">
        <v>156</v>
      </c>
      <c r="B27" s="115" t="s">
        <v>72</v>
      </c>
      <c r="C27" s="11">
        <f t="shared" si="0"/>
        <v>0</v>
      </c>
      <c r="D27" s="23"/>
      <c r="E27" s="24"/>
      <c r="F27" s="24"/>
      <c r="G27" s="84"/>
      <c r="H27" s="29"/>
      <c r="I27" s="30"/>
      <c r="J27" s="30"/>
      <c r="K27" s="89"/>
      <c r="L27" s="35"/>
      <c r="M27" s="36"/>
      <c r="N27" s="36"/>
      <c r="O27" s="93"/>
      <c r="P27" s="41"/>
      <c r="Q27" s="42"/>
      <c r="R27" s="42"/>
      <c r="S27" s="95"/>
      <c r="T27" s="47"/>
      <c r="U27" s="48"/>
      <c r="V27" s="48"/>
      <c r="W27" s="99"/>
      <c r="X27" s="53">
        <v>1</v>
      </c>
      <c r="Y27" s="54">
        <v>0</v>
      </c>
      <c r="Z27" s="54">
        <v>0</v>
      </c>
      <c r="AA27" s="67">
        <f>X27*Y27+Z27</f>
        <v>0</v>
      </c>
      <c r="AB27" s="145"/>
      <c r="AC27" s="59"/>
      <c r="AD27" s="59"/>
      <c r="AE27" s="164"/>
      <c r="AF27" s="63"/>
      <c r="AG27" s="166"/>
      <c r="AH27" s="166"/>
      <c r="AI27" s="64"/>
      <c r="AJ27" s="101">
        <v>0</v>
      </c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3"/>
    </row>
    <row r="28" spans="1:69" s="101" customFormat="1">
      <c r="C28" s="102"/>
      <c r="G28" s="102"/>
      <c r="W28" s="102"/>
      <c r="AA28" s="102"/>
      <c r="AE28" s="102"/>
      <c r="AF28" s="102"/>
      <c r="AG28" s="102"/>
      <c r="AH28" s="102"/>
      <c r="AI28" s="102"/>
    </row>
    <row r="29" spans="1:69" s="101" customFormat="1">
      <c r="A29" s="106" t="s">
        <v>116</v>
      </c>
      <c r="B29" s="231" t="s">
        <v>129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</row>
    <row r="30" spans="1:69" s="101" customFormat="1">
      <c r="A30" s="107" t="s">
        <v>117</v>
      </c>
      <c r="B30" s="232" t="s">
        <v>130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</row>
    <row r="31" spans="1:69" s="101" customFormat="1">
      <c r="A31" s="108" t="s">
        <v>118</v>
      </c>
      <c r="B31" s="233" t="s">
        <v>141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</row>
    <row r="32" spans="1:69" s="101" customFormat="1">
      <c r="A32" s="109" t="s">
        <v>119</v>
      </c>
      <c r="B32" s="234" t="s">
        <v>131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</row>
    <row r="33" spans="1:35" s="101" customFormat="1">
      <c r="A33" s="110" t="s">
        <v>120</v>
      </c>
      <c r="B33" s="221" t="s">
        <v>132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</row>
    <row r="34" spans="1:35" s="101" customFormat="1" ht="16" customHeight="1">
      <c r="A34" s="111" t="s">
        <v>121</v>
      </c>
      <c r="B34" s="288" t="s">
        <v>133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</row>
    <row r="35" spans="1:35" s="101" customFormat="1">
      <c r="A35" s="112" t="s">
        <v>122</v>
      </c>
      <c r="B35" s="223" t="s">
        <v>134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</row>
    <row r="36" spans="1:35" s="101" customFormat="1">
      <c r="A36" s="103" t="s">
        <v>123</v>
      </c>
      <c r="B36" s="224" t="s">
        <v>135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</row>
  </sheetData>
  <sortState ref="A4:BQ27">
    <sortCondition descending="1" ref="C4:C27"/>
  </sortState>
  <mergeCells count="16">
    <mergeCell ref="B34:AI34"/>
    <mergeCell ref="B35:AI35"/>
    <mergeCell ref="B36:AI36"/>
    <mergeCell ref="B29:AI29"/>
    <mergeCell ref="B30:AI30"/>
    <mergeCell ref="B31:AI31"/>
    <mergeCell ref="B32:AI32"/>
    <mergeCell ref="B33:AI33"/>
    <mergeCell ref="AB1:AE2"/>
    <mergeCell ref="AF1:AI2"/>
    <mergeCell ref="D1:G2"/>
    <mergeCell ref="H1:K2"/>
    <mergeCell ref="L1:O2"/>
    <mergeCell ref="P1:S2"/>
    <mergeCell ref="T1:W2"/>
    <mergeCell ref="X1:AA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P24" sqref="P24"/>
    </sheetView>
  </sheetViews>
  <sheetFormatPr baseColWidth="10" defaultRowHeight="15" x14ac:dyDescent="0"/>
  <cols>
    <col min="1" max="1" width="3.6640625" style="1" bestFit="1" customWidth="1"/>
    <col min="2" max="2" width="21.83203125" style="1" customWidth="1"/>
    <col min="3" max="3" width="10.1640625" style="6" bestFit="1" customWidth="1"/>
    <col min="4" max="4" width="5.5" style="1" bestFit="1" customWidth="1"/>
    <col min="5" max="5" width="4" style="1" bestFit="1" customWidth="1"/>
    <col min="6" max="6" width="8.6640625" style="1" bestFit="1" customWidth="1"/>
    <col min="7" max="7" width="5.33203125" style="1" bestFit="1" customWidth="1"/>
    <col min="8" max="8" width="5.5" style="1" bestFit="1" customWidth="1"/>
    <col min="9" max="9" width="4" style="1" bestFit="1" customWidth="1"/>
    <col min="10" max="10" width="8.5" style="1" bestFit="1" customWidth="1"/>
    <col min="11" max="11" width="5.33203125" style="1" bestFit="1" customWidth="1"/>
    <col min="12" max="12" width="6.83203125" style="1" customWidth="1"/>
    <col min="13" max="13" width="6.33203125" style="1" customWidth="1"/>
    <col min="14" max="14" width="8.6640625" style="1" bestFit="1" customWidth="1"/>
    <col min="15" max="15" width="6" style="1" customWidth="1"/>
    <col min="16" max="16384" width="10.83203125" style="1"/>
  </cols>
  <sheetData>
    <row r="1" spans="1:16" s="15" customFormat="1" ht="14" customHeight="1">
      <c r="A1" s="20"/>
      <c r="B1" s="20"/>
      <c r="C1" s="19"/>
      <c r="D1" s="265" t="s">
        <v>91</v>
      </c>
      <c r="E1" s="266"/>
      <c r="F1" s="266"/>
      <c r="G1" s="267"/>
      <c r="H1" s="292" t="s">
        <v>90</v>
      </c>
      <c r="I1" s="293"/>
      <c r="J1" s="293"/>
      <c r="K1" s="294"/>
      <c r="L1" s="247" t="s">
        <v>92</v>
      </c>
      <c r="M1" s="248"/>
      <c r="N1" s="248"/>
      <c r="O1" s="249"/>
      <c r="P1" s="60"/>
    </row>
    <row r="2" spans="1:16" s="16" customFormat="1" ht="26" customHeight="1" thickBot="1">
      <c r="A2" s="21"/>
      <c r="B2" s="21"/>
      <c r="C2" s="21"/>
      <c r="D2" s="289"/>
      <c r="E2" s="290"/>
      <c r="F2" s="290"/>
      <c r="G2" s="291"/>
      <c r="H2" s="295"/>
      <c r="I2" s="296"/>
      <c r="J2" s="296"/>
      <c r="K2" s="297"/>
      <c r="L2" s="298"/>
      <c r="M2" s="299"/>
      <c r="N2" s="299"/>
      <c r="O2" s="300"/>
      <c r="P2" s="18"/>
    </row>
    <row r="3" spans="1:16" s="6" customFormat="1">
      <c r="A3" s="8" t="s">
        <v>89</v>
      </c>
      <c r="B3" s="7" t="s">
        <v>100</v>
      </c>
      <c r="C3" s="147" t="s">
        <v>88</v>
      </c>
      <c r="D3" s="148" t="s">
        <v>86</v>
      </c>
      <c r="E3" s="149" t="s">
        <v>87</v>
      </c>
      <c r="F3" s="149" t="s">
        <v>1</v>
      </c>
      <c r="G3" s="150" t="s">
        <v>2</v>
      </c>
      <c r="H3" s="151" t="s">
        <v>86</v>
      </c>
      <c r="I3" s="152" t="s">
        <v>87</v>
      </c>
      <c r="J3" s="152" t="s">
        <v>1</v>
      </c>
      <c r="K3" s="153" t="s">
        <v>2</v>
      </c>
      <c r="L3" s="154" t="s">
        <v>86</v>
      </c>
      <c r="M3" s="155" t="s">
        <v>87</v>
      </c>
      <c r="N3" s="155" t="s">
        <v>1</v>
      </c>
      <c r="O3" s="156" t="s">
        <v>2</v>
      </c>
      <c r="P3" s="10"/>
    </row>
    <row r="4" spans="1:16">
      <c r="A4" s="146">
        <v>1</v>
      </c>
      <c r="B4" s="1" t="s">
        <v>93</v>
      </c>
      <c r="C4" s="11">
        <f>G4+K4+O4</f>
        <v>64</v>
      </c>
      <c r="D4" s="27">
        <v>1</v>
      </c>
      <c r="E4" s="28">
        <v>24</v>
      </c>
      <c r="F4" s="28">
        <v>0</v>
      </c>
      <c r="G4" s="72">
        <f>D4*E4+F4</f>
        <v>24</v>
      </c>
      <c r="H4" s="39"/>
      <c r="I4" s="40"/>
      <c r="J4" s="40"/>
      <c r="K4" s="69"/>
      <c r="L4" s="51">
        <v>1</v>
      </c>
      <c r="M4" s="52">
        <v>40</v>
      </c>
      <c r="N4" s="52">
        <v>0</v>
      </c>
      <c r="O4" s="66">
        <f>L4*M4+N4</f>
        <v>40</v>
      </c>
      <c r="P4" s="13"/>
    </row>
    <row r="5" spans="1:16">
      <c r="A5" s="146">
        <v>2</v>
      </c>
      <c r="B5" s="1" t="s">
        <v>96</v>
      </c>
      <c r="C5" s="11">
        <f t="shared" ref="C5:C13" si="0">G5+K5+O5</f>
        <v>37</v>
      </c>
      <c r="D5" s="27"/>
      <c r="E5" s="28"/>
      <c r="F5" s="28"/>
      <c r="G5" s="72"/>
      <c r="H5" s="39">
        <v>1</v>
      </c>
      <c r="I5" s="40">
        <v>15</v>
      </c>
      <c r="J5" s="40">
        <v>3</v>
      </c>
      <c r="K5" s="69">
        <f>H5*I5+J5</f>
        <v>18</v>
      </c>
      <c r="L5" s="51">
        <v>1</v>
      </c>
      <c r="M5" s="52">
        <v>16</v>
      </c>
      <c r="N5" s="52">
        <v>3</v>
      </c>
      <c r="O5" s="66">
        <f>L5*M5+N5</f>
        <v>19</v>
      </c>
      <c r="P5" s="13"/>
    </row>
    <row r="6" spans="1:16">
      <c r="A6" s="146">
        <v>7</v>
      </c>
      <c r="B6" s="1" t="s">
        <v>99</v>
      </c>
      <c r="C6" s="11">
        <f t="shared" si="0"/>
        <v>20</v>
      </c>
      <c r="D6" s="27"/>
      <c r="E6" s="28"/>
      <c r="F6" s="28"/>
      <c r="G6" s="72"/>
      <c r="H6" s="39">
        <v>1</v>
      </c>
      <c r="I6" s="40">
        <v>0</v>
      </c>
      <c r="J6" s="40">
        <v>0</v>
      </c>
      <c r="K6" s="69">
        <f>H6*I6+J6</f>
        <v>0</v>
      </c>
      <c r="L6" s="51">
        <v>1</v>
      </c>
      <c r="M6" s="52">
        <v>16</v>
      </c>
      <c r="N6" s="52">
        <v>4</v>
      </c>
      <c r="O6" s="66">
        <f>L6*M6+N6</f>
        <v>20</v>
      </c>
      <c r="P6" s="13"/>
    </row>
    <row r="7" spans="1:16">
      <c r="A7" s="146">
        <v>4</v>
      </c>
      <c r="B7" s="1" t="s">
        <v>95</v>
      </c>
      <c r="C7" s="11">
        <f t="shared" si="0"/>
        <v>19</v>
      </c>
      <c r="D7" s="27"/>
      <c r="E7" s="28"/>
      <c r="F7" s="28"/>
      <c r="G7" s="72"/>
      <c r="H7" s="39">
        <v>1</v>
      </c>
      <c r="I7" s="40">
        <v>15</v>
      </c>
      <c r="J7" s="40">
        <v>4</v>
      </c>
      <c r="K7" s="69">
        <f>H7*I7+J7</f>
        <v>19</v>
      </c>
      <c r="L7" s="51"/>
      <c r="M7" s="52"/>
      <c r="N7" s="52"/>
      <c r="O7" s="66"/>
      <c r="P7" s="13"/>
    </row>
    <row r="8" spans="1:16">
      <c r="A8" s="146">
        <v>5</v>
      </c>
      <c r="B8" s="1" t="s">
        <v>101</v>
      </c>
      <c r="C8" s="11">
        <f t="shared" si="0"/>
        <v>18</v>
      </c>
      <c r="D8" s="27"/>
      <c r="E8" s="28"/>
      <c r="F8" s="28"/>
      <c r="G8" s="72"/>
      <c r="H8" s="39"/>
      <c r="I8" s="40"/>
      <c r="J8" s="40"/>
      <c r="K8" s="69"/>
      <c r="L8" s="51">
        <v>1</v>
      </c>
      <c r="M8" s="52">
        <v>16</v>
      </c>
      <c r="N8" s="52">
        <v>2</v>
      </c>
      <c r="O8" s="66">
        <f>L8*M8+N8</f>
        <v>18</v>
      </c>
      <c r="P8" s="13"/>
    </row>
    <row r="9" spans="1:16">
      <c r="A9" s="146">
        <v>6</v>
      </c>
      <c r="B9" s="1" t="s">
        <v>97</v>
      </c>
      <c r="C9" s="11">
        <f t="shared" si="0"/>
        <v>17</v>
      </c>
      <c r="D9" s="27"/>
      <c r="E9" s="28"/>
      <c r="F9" s="28"/>
      <c r="G9" s="72"/>
      <c r="H9" s="39">
        <v>1</v>
      </c>
      <c r="I9" s="40">
        <v>15</v>
      </c>
      <c r="J9" s="40">
        <v>2</v>
      </c>
      <c r="K9" s="69">
        <f>H9*I9+J9</f>
        <v>17</v>
      </c>
      <c r="L9" s="51"/>
      <c r="M9" s="52"/>
      <c r="N9" s="52"/>
      <c r="O9" s="66"/>
      <c r="P9" s="13"/>
    </row>
    <row r="10" spans="1:16">
      <c r="A10" s="146">
        <v>7</v>
      </c>
      <c r="B10" s="1" t="s">
        <v>102</v>
      </c>
      <c r="C10" s="11">
        <f t="shared" si="0"/>
        <v>17</v>
      </c>
      <c r="D10" s="27"/>
      <c r="E10" s="28"/>
      <c r="F10" s="28"/>
      <c r="G10" s="72"/>
      <c r="H10" s="39"/>
      <c r="I10" s="40"/>
      <c r="J10" s="40"/>
      <c r="K10" s="69"/>
      <c r="L10" s="51">
        <v>1</v>
      </c>
      <c r="M10" s="52">
        <v>16</v>
      </c>
      <c r="N10" s="52">
        <v>1</v>
      </c>
      <c r="O10" s="66">
        <f>L10*M10+N10</f>
        <v>17</v>
      </c>
      <c r="P10" s="13"/>
    </row>
    <row r="11" spans="1:16">
      <c r="A11" s="146">
        <v>8</v>
      </c>
      <c r="B11" s="1" t="s">
        <v>94</v>
      </c>
      <c r="C11" s="11">
        <f t="shared" si="0"/>
        <v>15</v>
      </c>
      <c r="D11" s="27"/>
      <c r="E11" s="28"/>
      <c r="F11" s="28"/>
      <c r="G11" s="72"/>
      <c r="H11" s="39">
        <v>1</v>
      </c>
      <c r="I11" s="40">
        <v>15</v>
      </c>
      <c r="J11" s="40">
        <v>0</v>
      </c>
      <c r="K11" s="69">
        <f>H11*I11+J11</f>
        <v>15</v>
      </c>
      <c r="L11" s="51"/>
      <c r="M11" s="52"/>
      <c r="N11" s="52"/>
      <c r="O11" s="66"/>
      <c r="P11" s="13"/>
    </row>
    <row r="12" spans="1:16">
      <c r="A12" s="146">
        <v>9</v>
      </c>
      <c r="B12" s="1" t="s">
        <v>98</v>
      </c>
      <c r="C12" s="11">
        <f t="shared" si="0"/>
        <v>0</v>
      </c>
      <c r="D12" s="27"/>
      <c r="E12" s="28"/>
      <c r="F12" s="28"/>
      <c r="G12" s="72"/>
      <c r="H12" s="39">
        <v>1</v>
      </c>
      <c r="I12" s="40">
        <v>0</v>
      </c>
      <c r="J12" s="40">
        <v>0</v>
      </c>
      <c r="K12" s="69">
        <f>H12*I12+J12</f>
        <v>0</v>
      </c>
      <c r="L12" s="51"/>
      <c r="M12" s="52"/>
      <c r="N12" s="52"/>
      <c r="O12" s="66"/>
      <c r="P12" s="13"/>
    </row>
    <row r="13" spans="1:16" ht="17" thickBot="1">
      <c r="A13" s="119">
        <v>10</v>
      </c>
      <c r="B13" s="118" t="s">
        <v>103</v>
      </c>
      <c r="C13" s="157">
        <f t="shared" si="0"/>
        <v>0</v>
      </c>
      <c r="D13" s="29"/>
      <c r="E13" s="30"/>
      <c r="F13" s="30"/>
      <c r="G13" s="73"/>
      <c r="H13" s="41"/>
      <c r="I13" s="42"/>
      <c r="J13" s="42"/>
      <c r="K13" s="70"/>
      <c r="L13" s="53">
        <v>1</v>
      </c>
      <c r="M13" s="54">
        <v>0</v>
      </c>
      <c r="N13" s="54">
        <v>0</v>
      </c>
      <c r="O13" s="67">
        <f>L13*M13+N13</f>
        <v>0</v>
      </c>
      <c r="P13" s="13"/>
    </row>
    <row r="14" spans="1:16">
      <c r="A14" s="2"/>
      <c r="B14" s="2"/>
      <c r="C14" s="14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ortState ref="A4:T13">
    <sortCondition descending="1" ref="C4:C13"/>
  </sortState>
  <mergeCells count="3">
    <mergeCell ref="D1:G2"/>
    <mergeCell ref="H1:K2"/>
    <mergeCell ref="L1:O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Suauge</vt:lpstr>
      <vt:lpstr>Jauniai</vt:lpstr>
      <vt:lpstr>Vaikai</vt:lpstr>
      <vt:lpstr>Kinkiniai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RAIMONDAS BIGUZAS</cp:lastModifiedBy>
  <dcterms:created xsi:type="dcterms:W3CDTF">2020-10-20T17:58:51Z</dcterms:created>
  <dcterms:modified xsi:type="dcterms:W3CDTF">2021-01-11T12:28:19Z</dcterms:modified>
</cp:coreProperties>
</file>