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490" windowHeight="7695"/>
  </bookViews>
  <sheets>
    <sheet name="BDL Seniors" sheetId="13" r:id="rId1"/>
    <sheet name="BDL Young Riders" sheetId="8" r:id="rId2"/>
    <sheet name="BDL Juniors" sheetId="7" r:id="rId3"/>
    <sheet name="BDL Children" sheetId="5" r:id="rId4"/>
    <sheet name="BDL Amateurs" sheetId="6" r:id="rId5"/>
    <sheet name="Open M" sheetId="10" r:id="rId6"/>
    <sheet name="Open L" sheetId="11" r:id="rId7"/>
    <sheet name="Open AL" sheetId="12" r:id="rId8"/>
    <sheet name="TEAMS" sheetId="14" r:id="rId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4"/>
  <c r="G11"/>
  <c r="G5"/>
  <c r="I32" i="13" l="1"/>
  <c r="I31"/>
  <c r="I30"/>
  <c r="I29"/>
  <c r="I28"/>
  <c r="I27"/>
  <c r="I26"/>
  <c r="V23"/>
  <c r="S23"/>
  <c r="P23"/>
  <c r="M23"/>
  <c r="J23"/>
  <c r="X23" s="1"/>
  <c r="V22"/>
  <c r="S22"/>
  <c r="P22"/>
  <c r="M22"/>
  <c r="J22"/>
  <c r="V21"/>
  <c r="S21"/>
  <c r="P21"/>
  <c r="M21"/>
  <c r="J21"/>
  <c r="V20"/>
  <c r="S20"/>
  <c r="P20"/>
  <c r="M20"/>
  <c r="J20"/>
  <c r="V19"/>
  <c r="S19"/>
  <c r="P19"/>
  <c r="M19"/>
  <c r="J19"/>
  <c r="V18"/>
  <c r="S18"/>
  <c r="P18"/>
  <c r="M18"/>
  <c r="J18"/>
  <c r="X18" s="1"/>
  <c r="X19" l="1"/>
  <c r="X21"/>
  <c r="X20"/>
  <c r="X22"/>
  <c r="I32" i="12" l="1"/>
  <c r="I31"/>
  <c r="I30"/>
  <c r="I29"/>
  <c r="I28"/>
  <c r="I27"/>
  <c r="I26"/>
  <c r="I25"/>
  <c r="I64" i="5"/>
  <c r="I63"/>
  <c r="I62"/>
  <c r="I61"/>
  <c r="I60"/>
  <c r="I59"/>
  <c r="I58"/>
  <c r="I57"/>
  <c r="I56"/>
  <c r="I55"/>
  <c r="I54"/>
  <c r="I53"/>
  <c r="I52"/>
  <c r="I51"/>
  <c r="I50"/>
  <c r="I49"/>
  <c r="I48"/>
  <c r="I21" i="11"/>
  <c r="I20"/>
  <c r="I19"/>
  <c r="I18"/>
  <c r="P15"/>
  <c r="M15"/>
  <c r="J15"/>
  <c r="R15" s="1"/>
  <c r="I29" i="10"/>
  <c r="I28"/>
  <c r="I27"/>
  <c r="I26"/>
  <c r="I25"/>
  <c r="I24"/>
  <c r="P21"/>
  <c r="M21"/>
  <c r="J21"/>
  <c r="R21" s="1"/>
  <c r="P20"/>
  <c r="M20"/>
  <c r="J20"/>
  <c r="P19"/>
  <c r="M19"/>
  <c r="J19"/>
  <c r="P18"/>
  <c r="M18"/>
  <c r="J18"/>
  <c r="P17"/>
  <c r="M17"/>
  <c r="J17"/>
  <c r="R17" s="1"/>
  <c r="I25" i="8"/>
  <c r="I24"/>
  <c r="I23"/>
  <c r="I22"/>
  <c r="I21"/>
  <c r="P18"/>
  <c r="M18"/>
  <c r="J18"/>
  <c r="P17"/>
  <c r="M17"/>
  <c r="J17"/>
  <c r="P16"/>
  <c r="M16"/>
  <c r="J16"/>
  <c r="I27" i="7"/>
  <c r="I26"/>
  <c r="I25"/>
  <c r="I24"/>
  <c r="I23"/>
  <c r="P20"/>
  <c r="M20"/>
  <c r="J20"/>
  <c r="R20" s="1"/>
  <c r="P19"/>
  <c r="M19"/>
  <c r="J19"/>
  <c r="R19" s="1"/>
  <c r="P18"/>
  <c r="M18"/>
  <c r="J18"/>
  <c r="P17"/>
  <c r="M17"/>
  <c r="J17"/>
  <c r="R17" s="1"/>
  <c r="P16"/>
  <c r="M16"/>
  <c r="J16"/>
  <c r="R16" s="1"/>
  <c r="I30" i="6"/>
  <c r="I29"/>
  <c r="I28"/>
  <c r="I27"/>
  <c r="I26"/>
  <c r="I25"/>
  <c r="I24"/>
  <c r="R20" i="10" l="1"/>
  <c r="R18"/>
  <c r="R19"/>
  <c r="R18" i="8"/>
  <c r="R16"/>
  <c r="R17"/>
  <c r="R18" i="7"/>
  <c r="I10" i="11" l="1"/>
  <c r="K10"/>
  <c r="M10"/>
  <c r="O10"/>
  <c r="I9"/>
  <c r="K9"/>
  <c r="M9"/>
  <c r="O9"/>
  <c r="I8"/>
  <c r="K8"/>
  <c r="M8"/>
  <c r="O8"/>
  <c r="I7"/>
  <c r="K7"/>
  <c r="M7"/>
  <c r="O7"/>
  <c r="P7" l="1"/>
  <c r="P8"/>
  <c r="P9"/>
  <c r="P10"/>
  <c r="I12" i="10"/>
  <c r="K12"/>
  <c r="M12"/>
  <c r="O12"/>
  <c r="I8"/>
  <c r="K8"/>
  <c r="M8"/>
  <c r="O8"/>
  <c r="I9"/>
  <c r="K9"/>
  <c r="M9"/>
  <c r="O9"/>
  <c r="I7"/>
  <c r="K7"/>
  <c r="M7"/>
  <c r="O7"/>
  <c r="I11"/>
  <c r="K11"/>
  <c r="M11"/>
  <c r="O11"/>
  <c r="I10"/>
  <c r="K10"/>
  <c r="M10"/>
  <c r="O10"/>
  <c r="I8" i="6"/>
  <c r="K8"/>
  <c r="M8"/>
  <c r="O8"/>
  <c r="I9"/>
  <c r="K9"/>
  <c r="M9"/>
  <c r="O9"/>
  <c r="I13"/>
  <c r="K13"/>
  <c r="M13"/>
  <c r="O13"/>
  <c r="I7"/>
  <c r="K7"/>
  <c r="M7"/>
  <c r="O7"/>
  <c r="I10"/>
  <c r="K10"/>
  <c r="M10"/>
  <c r="O10"/>
  <c r="I12"/>
  <c r="K12"/>
  <c r="M12"/>
  <c r="O12"/>
  <c r="I11"/>
  <c r="K11"/>
  <c r="M11"/>
  <c r="O11"/>
  <c r="I11" i="7"/>
  <c r="K11"/>
  <c r="M11"/>
  <c r="O11"/>
  <c r="I7"/>
  <c r="K7"/>
  <c r="M7"/>
  <c r="O7"/>
  <c r="I10"/>
  <c r="K10"/>
  <c r="M10"/>
  <c r="O10"/>
  <c r="I8"/>
  <c r="K8"/>
  <c r="M8"/>
  <c r="O8"/>
  <c r="I9"/>
  <c r="K9"/>
  <c r="M9"/>
  <c r="O9"/>
  <c r="P11" i="10" l="1"/>
  <c r="P12" i="6"/>
  <c r="P13"/>
  <c r="P10" i="10"/>
  <c r="P7"/>
  <c r="P9"/>
  <c r="P8"/>
  <c r="P12"/>
  <c r="P11" i="6"/>
  <c r="P10"/>
  <c r="P7"/>
  <c r="P9"/>
  <c r="P8"/>
  <c r="P9" i="7"/>
  <c r="P8"/>
  <c r="P10"/>
  <c r="P7"/>
  <c r="P11"/>
  <c r="I9" i="8" l="1"/>
  <c r="K9"/>
  <c r="M9"/>
  <c r="O9"/>
  <c r="I11"/>
  <c r="K11"/>
  <c r="M11"/>
  <c r="O11"/>
  <c r="I10"/>
  <c r="K10"/>
  <c r="M10"/>
  <c r="O10"/>
  <c r="I8"/>
  <c r="K8"/>
  <c r="M8"/>
  <c r="O8"/>
  <c r="I7"/>
  <c r="K7"/>
  <c r="M7"/>
  <c r="O7"/>
  <c r="P8" l="1"/>
  <c r="P7"/>
  <c r="P10"/>
  <c r="P9"/>
  <c r="P11"/>
  <c r="I11" i="12"/>
  <c r="K11"/>
  <c r="M11"/>
  <c r="O11"/>
  <c r="I7"/>
  <c r="K7"/>
  <c r="M7"/>
  <c r="O7"/>
  <c r="I14"/>
  <c r="K14"/>
  <c r="M14"/>
  <c r="O14"/>
  <c r="I12" i="5"/>
  <c r="K12"/>
  <c r="M12"/>
  <c r="O12"/>
  <c r="I8"/>
  <c r="K8"/>
  <c r="M8"/>
  <c r="O8"/>
  <c r="I9"/>
  <c r="K9"/>
  <c r="M9"/>
  <c r="O9"/>
  <c r="I20"/>
  <c r="K20"/>
  <c r="M20"/>
  <c r="O20"/>
  <c r="I17"/>
  <c r="K17"/>
  <c r="M17"/>
  <c r="O17"/>
  <c r="I11"/>
  <c r="K11"/>
  <c r="M11"/>
  <c r="O11"/>
  <c r="I18"/>
  <c r="K18"/>
  <c r="M18"/>
  <c r="O18"/>
  <c r="I23"/>
  <c r="K23"/>
  <c r="M23"/>
  <c r="O23"/>
  <c r="I13"/>
  <c r="K13"/>
  <c r="M13"/>
  <c r="O13"/>
  <c r="I19"/>
  <c r="K19"/>
  <c r="M19"/>
  <c r="O19"/>
  <c r="I14"/>
  <c r="K14"/>
  <c r="M14"/>
  <c r="O14"/>
  <c r="I22"/>
  <c r="K22"/>
  <c r="M22"/>
  <c r="O22"/>
  <c r="P8" l="1"/>
  <c r="P12"/>
  <c r="P18"/>
  <c r="P9"/>
  <c r="P22"/>
  <c r="P14"/>
  <c r="P20"/>
  <c r="P11"/>
  <c r="P17"/>
  <c r="P13"/>
  <c r="P23"/>
  <c r="P19"/>
  <c r="P7" i="12"/>
  <c r="P14"/>
  <c r="P11"/>
  <c r="O13" l="1"/>
  <c r="M13"/>
  <c r="K13"/>
  <c r="I13"/>
  <c r="P13" s="1"/>
  <c r="O10"/>
  <c r="M10"/>
  <c r="K10"/>
  <c r="I10"/>
  <c r="P10" s="1"/>
  <c r="O8"/>
  <c r="M8"/>
  <c r="K8"/>
  <c r="I8"/>
  <c r="O12"/>
  <c r="M12"/>
  <c r="K12"/>
  <c r="I12"/>
  <c r="O9"/>
  <c r="M9"/>
  <c r="K9"/>
  <c r="I9"/>
  <c r="O15" i="5"/>
  <c r="M15"/>
  <c r="K15"/>
  <c r="I15"/>
  <c r="O16"/>
  <c r="M16"/>
  <c r="K16"/>
  <c r="I16"/>
  <c r="O7"/>
  <c r="M7"/>
  <c r="K7"/>
  <c r="I7"/>
  <c r="O10"/>
  <c r="M10"/>
  <c r="K10"/>
  <c r="I10"/>
  <c r="O21"/>
  <c r="M21"/>
  <c r="K21"/>
  <c r="I21"/>
  <c r="P12" i="12" l="1"/>
  <c r="P9"/>
  <c r="P8"/>
  <c r="P21" i="5"/>
  <c r="P10"/>
  <c r="P7"/>
  <c r="P16"/>
  <c r="P15"/>
</calcChain>
</file>

<file path=xl/sharedStrings.xml><?xml version="1.0" encoding="utf-8"?>
<sst xmlns="http://schemas.openxmlformats.org/spreadsheetml/2006/main" count="1079" uniqueCount="252">
  <si>
    <t>ERL Üldmäärustiku Lisa 6.2</t>
  </si>
  <si>
    <t>Koht</t>
  </si>
  <si>
    <t>Võistleja</t>
  </si>
  <si>
    <t>Rohelise kaardi number</t>
  </si>
  <si>
    <t>Hobuse ID</t>
  </si>
  <si>
    <t>Hobune</t>
  </si>
  <si>
    <t>Märkuste veerg</t>
  </si>
  <si>
    <t>Vead</t>
  </si>
  <si>
    <t>Punktid kokku</t>
  </si>
  <si>
    <t>%</t>
  </si>
  <si>
    <t>Klubi</t>
  </si>
  <si>
    <t>sünniaasta/sugu/tõug/isa/sünnimaa/omanik</t>
  </si>
  <si>
    <t>punktid</t>
  </si>
  <si>
    <t>FEI Children Preliminary Test B (L36)</t>
  </si>
  <si>
    <t>FEI WDC Medium Test B (L27)</t>
  </si>
  <si>
    <t>FEI Juniors Preliminary Test (M12)</t>
  </si>
  <si>
    <r>
      <t>Birgit Pihlak</t>
    </r>
    <r>
      <rPr>
        <sz val="9"/>
        <rFont val="Tahoma"/>
        <family val="2"/>
        <charset val="186"/>
      </rPr>
      <t xml:space="preserve">
Saaremaa RSK / 2000</t>
    </r>
  </si>
  <si>
    <t>1957</t>
  </si>
  <si>
    <t>EE233117308</t>
  </si>
  <si>
    <r>
      <t>Carinee Ainola</t>
    </r>
    <r>
      <rPr>
        <sz val="9"/>
        <rFont val="Tahoma"/>
        <family val="2"/>
        <charset val="186"/>
      </rPr>
      <t xml:space="preserve">
Niitvälja RSK / 2002</t>
    </r>
  </si>
  <si>
    <t>1640</t>
  </si>
  <si>
    <t>EE233109807</t>
  </si>
  <si>
    <t>EE233112707</t>
  </si>
  <si>
    <r>
      <t>Elisabeth Atamanski</t>
    </r>
    <r>
      <rPr>
        <sz val="9"/>
        <rFont val="Tahoma"/>
        <family val="2"/>
        <charset val="186"/>
      </rPr>
      <t xml:space="preserve">
Niitvälja RSK / 2000</t>
    </r>
  </si>
  <si>
    <t>1789</t>
  </si>
  <si>
    <t>EE233116505</t>
  </si>
  <si>
    <r>
      <t>Elisabeth Skjoldby</t>
    </r>
    <r>
      <rPr>
        <sz val="9"/>
        <rFont val="Tahoma"/>
        <family val="2"/>
        <charset val="186"/>
      </rPr>
      <t xml:space="preserve">
Viljandimaa RSK / 1999</t>
    </r>
  </si>
  <si>
    <t>1382</t>
  </si>
  <si>
    <t>EE233108309</t>
  </si>
  <si>
    <r>
      <t>Evelin Rattus</t>
    </r>
    <r>
      <rPr>
        <sz val="9"/>
        <rFont val="Tahoma"/>
        <family val="2"/>
        <charset val="186"/>
      </rPr>
      <t xml:space="preserve">
Tondi RSK / 2000</t>
    </r>
  </si>
  <si>
    <t>1245</t>
  </si>
  <si>
    <r>
      <t>Helena Kaal</t>
    </r>
    <r>
      <rPr>
        <sz val="9"/>
        <rFont val="Tahoma"/>
        <family val="2"/>
        <charset val="186"/>
      </rPr>
      <t xml:space="preserve">
Viljandimaa RSK / 2001</t>
    </r>
  </si>
  <si>
    <t>638</t>
  </si>
  <si>
    <t>EE233100410</t>
  </si>
  <si>
    <t>EE233200709</t>
  </si>
  <si>
    <r>
      <t>Karmen Sule</t>
    </r>
    <r>
      <rPr>
        <sz val="9"/>
        <rFont val="Tahoma"/>
        <family val="2"/>
        <charset val="186"/>
      </rPr>
      <t xml:space="preserve">
Audruranna RSK / 2001</t>
    </r>
  </si>
  <si>
    <t>339</t>
  </si>
  <si>
    <t>EE233103198</t>
  </si>
  <si>
    <t>VV246114706</t>
  </si>
  <si>
    <r>
      <t>Kätlin Nõgu</t>
    </r>
    <r>
      <rPr>
        <sz val="9"/>
        <rFont val="Tahoma"/>
        <family val="2"/>
        <charset val="186"/>
      </rPr>
      <t xml:space="preserve">
Niitvälja RSK / 1999</t>
    </r>
  </si>
  <si>
    <t>244</t>
  </si>
  <si>
    <t>EE233114806</t>
  </si>
  <si>
    <r>
      <t>Mari Talinurm</t>
    </r>
    <r>
      <rPr>
        <sz val="9"/>
        <rFont val="Tahoma"/>
        <family val="2"/>
        <charset val="186"/>
      </rPr>
      <t xml:space="preserve">
RK Ruila Tall / 1999</t>
    </r>
  </si>
  <si>
    <t>73</t>
  </si>
  <si>
    <t>EE233111508</t>
  </si>
  <si>
    <t>EE233116109</t>
  </si>
  <si>
    <r>
      <t>Maribel Tuiken</t>
    </r>
    <r>
      <rPr>
        <sz val="9"/>
        <rFont val="Tahoma"/>
        <family val="2"/>
        <charset val="186"/>
      </rPr>
      <t xml:space="preserve">
Audruranna RSK / 2000</t>
    </r>
  </si>
  <si>
    <t>1486</t>
  </si>
  <si>
    <t>EE428108101</t>
  </si>
  <si>
    <r>
      <t>Rose Marie Skjoldby</t>
    </r>
    <r>
      <rPr>
        <sz val="9"/>
        <rFont val="Tahoma"/>
        <family val="2"/>
        <charset val="186"/>
      </rPr>
      <t xml:space="preserve">
Viljandimaa RSK / 2002</t>
    </r>
  </si>
  <si>
    <t>979</t>
  </si>
  <si>
    <t>EE233117703</t>
  </si>
  <si>
    <r>
      <t>Susanna Kukke</t>
    </r>
    <r>
      <rPr>
        <sz val="9"/>
        <rFont val="Tahoma"/>
        <family val="2"/>
        <charset val="186"/>
      </rPr>
      <t xml:space="preserve">
RSK KRT / 2002</t>
    </r>
  </si>
  <si>
    <t>1723</t>
  </si>
  <si>
    <t>EE233100893</t>
  </si>
  <si>
    <r>
      <t xml:space="preserve">Rebeka Japina 
</t>
    </r>
    <r>
      <rPr>
        <sz val="9"/>
        <rFont val="Tahoma"/>
        <family val="2"/>
      </rPr>
      <t>LAT</t>
    </r>
  </si>
  <si>
    <r>
      <t xml:space="preserve">Marija Japina
</t>
    </r>
    <r>
      <rPr>
        <sz val="9"/>
        <rFont val="Tahoma"/>
        <family val="2"/>
      </rPr>
      <t>LAT</t>
    </r>
  </si>
  <si>
    <r>
      <t>RAIGO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2008/R/E/RANNIK/AKU/EST/TÜ PIHTLA HOBUSEKASVANDUS</t>
    </r>
  </si>
  <si>
    <r>
      <t>HERR ILVES (VP)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2007/R/ERP/HUBERTUS HAI/FARRAT (FARAD)/EST/CARINEE AINOLA</t>
    </r>
  </si>
  <si>
    <r>
      <t>RANT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2007/R/E/RANNIK/ANDO/EST/BESTAMER OÜ</t>
    </r>
  </si>
  <si>
    <r>
      <t>WILLIAM (VP)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2005/R/non/TEADMATA/PÕLVNEMINE TEADMATA/EST/OÜ NIITVÄLJA RATSAKOOL</t>
    </r>
  </si>
  <si>
    <r>
      <t>SAHIB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2009/R/ESH/SCHWADRONEUR/HESLEGARDS LOUIS/EST/LIIVAKU TALLID OÜ</t>
    </r>
  </si>
  <si>
    <r>
      <t>CASSANDER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2010/R/Tori/CASANOVA/LAKMUS EX LAKMUSS/EST/HELENA KAAL</t>
    </r>
  </si>
  <si>
    <r>
      <t>RIHANNA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2009/M/ESH/RAMSES XII/RUFS (HAMSTRUP)/EST/MARKO FEIL</t>
    </r>
  </si>
  <si>
    <r>
      <t>MORTIMER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1998/R/rist/MARUL OX/ROSETT/EST/HEDRO BALTI OÜ</t>
    </r>
  </si>
  <si>
    <r>
      <t>FOUR WINDS CELLO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2006/R/FWB/CENTIMOR/LAVALLO/FIN/Jouni Kinkkula (FIN)</t>
    </r>
  </si>
  <si>
    <r>
      <t>VOORE RUFUS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2006/R/E/ROTSER/ANDO/EST/OÜ NIITVÄLJA RATSAKOOL</t>
    </r>
  </si>
  <si>
    <r>
      <t>CALVIN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2008/R/Tori/CASANOVA/CARRY`S  SON/EST/ANNIKA TALINURM</t>
    </r>
  </si>
  <si>
    <r>
      <t>CALLUP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2009/R/Tori/CASANOVA/CARRY`S  SON/EST/MARI TALINURM</t>
    </r>
  </si>
  <si>
    <r>
      <t>SIMNAS OX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2001/R/Ar/SNIEGAS OX/BOSAS OX (LT)/LTU/MARIBEL TUIKEN</t>
    </r>
  </si>
  <si>
    <r>
      <t>OUNCE OF GOLD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2003/R/Tori/ULREK/SPUTNIK/EST/ROSE MARIE SKJOLBY</t>
    </r>
  </si>
  <si>
    <r>
      <t>EL BEG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1993/R/Trak/BEG XX/222 BARITON/EST/Angelique Trusova</t>
    </r>
  </si>
  <si>
    <r>
      <t xml:space="preserve">BASNJA
</t>
    </r>
    <r>
      <rPr>
        <sz val="9"/>
        <rFont val="Tahoma"/>
        <family val="2"/>
      </rPr>
      <t>2003/M/TR///RUS/M.Grundule</t>
    </r>
  </si>
  <si>
    <r>
      <t>Jekaterina  Rastoštšenkova</t>
    </r>
    <r>
      <rPr>
        <sz val="9"/>
        <rFont val="Tahoma"/>
        <family val="2"/>
        <charset val="186"/>
      </rPr>
      <t xml:space="preserve">
RSK KRT / H</t>
    </r>
  </si>
  <si>
    <t>1243</t>
  </si>
  <si>
    <t>EE276220403</t>
  </si>
  <si>
    <r>
      <t>Liina Raudva</t>
    </r>
    <r>
      <rPr>
        <sz val="9"/>
        <rFont val="Tahoma"/>
        <family val="2"/>
        <charset val="186"/>
      </rPr>
      <t xml:space="preserve">
RK Ruila Tall / H</t>
    </r>
  </si>
  <si>
    <t>1253</t>
  </si>
  <si>
    <t>EE233120805</t>
  </si>
  <si>
    <r>
      <t>Rita Parts</t>
    </r>
    <r>
      <rPr>
        <sz val="9"/>
        <rFont val="Tahoma"/>
        <family val="2"/>
        <charset val="186"/>
      </rPr>
      <t xml:space="preserve">
Viljandimaa RSK / H</t>
    </r>
  </si>
  <si>
    <t>1136</t>
  </si>
  <si>
    <t>EE233217600</t>
  </si>
  <si>
    <r>
      <t xml:space="preserve">Dina Endziņa
</t>
    </r>
    <r>
      <rPr>
        <sz val="9"/>
        <rFont val="Tahoma"/>
        <family val="2"/>
      </rPr>
      <t>LAT</t>
    </r>
  </si>
  <si>
    <r>
      <t xml:space="preserve">Laima Lace
</t>
    </r>
    <r>
      <rPr>
        <sz val="9"/>
        <rFont val="Tahoma"/>
        <family val="2"/>
      </rPr>
      <t>LAT</t>
    </r>
  </si>
  <si>
    <r>
      <t xml:space="preserve">Gunita Sumska -Zagata
</t>
    </r>
    <r>
      <rPr>
        <sz val="9"/>
        <rFont val="Tahoma"/>
        <family val="2"/>
      </rPr>
      <t>LAT</t>
    </r>
  </si>
  <si>
    <r>
      <t xml:space="preserve">Sabine Andersone
</t>
    </r>
    <r>
      <rPr>
        <sz val="9"/>
        <rFont val="Tahoma"/>
        <family val="2"/>
      </rPr>
      <t>LAT</t>
    </r>
  </si>
  <si>
    <r>
      <t>DANA DELANY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2003/M/Oldbg/DREAM OF GLORY/ANDIAMO/GER/Mortellar Invest OÜ</t>
    </r>
  </si>
  <si>
    <r>
      <t>BEDFORD XX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2005/R/TB/OMER XX/GIMALAI XX/EST/LIINA RAUDVA</t>
    </r>
  </si>
  <si>
    <r>
      <t>MILLENNA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2000/M/Trak/399 PALL MALL/028 VES 71/EST/RITA PARTS</t>
    </r>
  </si>
  <si>
    <r>
      <t xml:space="preserve">BOULAHROUZ
</t>
    </r>
    <r>
      <rPr>
        <sz val="9"/>
        <rFont val="Tahoma"/>
        <family val="2"/>
      </rPr>
      <t>2006/M/KWPN/Houston/Vasco/NED/D.Endzina</t>
    </r>
  </si>
  <si>
    <r>
      <t xml:space="preserve">KOLARDS
</t>
    </r>
    <r>
      <rPr>
        <sz val="9"/>
        <rFont val="Tahoma"/>
        <family val="2"/>
      </rPr>
      <t>2008/G/LS/Korlandos/Vibors/LS/L.Lace</t>
    </r>
  </si>
  <si>
    <r>
      <t xml:space="preserve">DUSTNOV V
</t>
    </r>
    <r>
      <rPr>
        <sz val="9"/>
        <rFont val="Tahoma"/>
        <family val="2"/>
      </rPr>
      <t>2008/G/KWPN/Ustinov/Amarettol/NED/G.Sumska-Zagata</t>
    </r>
  </si>
  <si>
    <r>
      <t xml:space="preserve">CARUZO
</t>
    </r>
    <r>
      <rPr>
        <sz val="9"/>
        <rFont val="Tahoma"/>
        <family val="2"/>
      </rPr>
      <t>2003/G/LS/Cattio/Demons/LS/S.Andersone</t>
    </r>
  </si>
  <si>
    <r>
      <t>Hanna Lang</t>
    </r>
    <r>
      <rPr>
        <sz val="9"/>
        <rFont val="Tahoma"/>
        <family val="2"/>
        <charset val="186"/>
      </rPr>
      <t xml:space="preserve">
RSK KRT / 1998</t>
    </r>
  </si>
  <si>
    <t>873</t>
  </si>
  <si>
    <t>EE233208400</t>
  </si>
  <si>
    <r>
      <t>Hanna-Greta Peeters</t>
    </r>
    <r>
      <rPr>
        <sz val="9"/>
        <rFont val="Tahoma"/>
        <family val="2"/>
        <charset val="186"/>
      </rPr>
      <t xml:space="preserve">
Tondi RSK / 1998</t>
    </r>
  </si>
  <si>
    <t>123</t>
  </si>
  <si>
    <t>EE233201006</t>
  </si>
  <si>
    <r>
      <t>Kaisa Falkenberg</t>
    </r>
    <r>
      <rPr>
        <sz val="9"/>
        <rFont val="Tahoma"/>
        <family val="2"/>
        <charset val="186"/>
      </rPr>
      <t xml:space="preserve">
SA Tallinna Ratsaspordikool / 1997</t>
    </r>
  </si>
  <si>
    <t>104</t>
  </si>
  <si>
    <t>EE233211905</t>
  </si>
  <si>
    <r>
      <t>Stella-Marii Tamme</t>
    </r>
    <r>
      <rPr>
        <sz val="9"/>
        <rFont val="Tahoma"/>
        <family val="2"/>
        <charset val="186"/>
      </rPr>
      <t xml:space="preserve">
Niitvälja RSK / 1998</t>
    </r>
  </si>
  <si>
    <t>1426</t>
  </si>
  <si>
    <t>EE233206607</t>
  </si>
  <si>
    <r>
      <t xml:space="preserve">Kristine Cernecka
</t>
    </r>
    <r>
      <rPr>
        <sz val="9"/>
        <rFont val="Tahoma"/>
        <family val="2"/>
        <charset val="186"/>
      </rPr>
      <t>LAT</t>
    </r>
  </si>
  <si>
    <r>
      <t>AARIA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2000/M/ESH/ALGÕR (3/16 TB)/HUUDEL/EST/TEELE SOOTS</t>
    </r>
  </si>
  <si>
    <r>
      <t>FORTEESIA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2006/M/Tori/FLIPPER/HANDUR/EST/ÜLLE HANNI</t>
    </r>
  </si>
  <si>
    <r>
      <t>RATIRA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2005/M/E/REGRES/RELLIK/EST/SIGNE FALKENBERG</t>
    </r>
  </si>
  <si>
    <r>
      <t>CALENDULA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2007/M/ESH/CALIBRO/FALSE PASS/EST/OÜ NIITVÄLJA RATSAKOOL</t>
    </r>
  </si>
  <si>
    <r>
      <t xml:space="preserve">DOCTOR-WAYNE
</t>
    </r>
    <r>
      <rPr>
        <sz val="9"/>
        <rFont val="Tahoma"/>
        <family val="2"/>
        <charset val="186"/>
      </rPr>
      <t>2002/G/LS/Don Weltmeyer/Alamo/LAT/Wilde Transports</t>
    </r>
  </si>
  <si>
    <r>
      <t xml:space="preserve">AREKO
</t>
    </r>
    <r>
      <rPr>
        <sz val="9"/>
        <rFont val="Tahoma"/>
        <family val="2"/>
        <charset val="186"/>
      </rPr>
      <t>2004/G/LS/Aromats/Analogs/LAT/Wilde Transports</t>
    </r>
  </si>
  <si>
    <t>EE440119001</t>
  </si>
  <si>
    <r>
      <t>Marii-Heleen Raidmets</t>
    </r>
    <r>
      <rPr>
        <sz val="9"/>
        <rFont val="Tahoma"/>
        <family val="2"/>
        <charset val="186"/>
      </rPr>
      <t xml:space="preserve">
Audruranna RSK / 1996</t>
    </r>
  </si>
  <si>
    <t>76</t>
  </si>
  <si>
    <t>EE233105503</t>
  </si>
  <si>
    <r>
      <t>HELANAS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2001/R/Trak/HOLL//LTU/Evelin Rattus</t>
    </r>
  </si>
  <si>
    <r>
      <t>ROKIT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2003/R/E/RUTTAR/ELKAR/EST/KRISTA RAIDMETS</t>
    </r>
  </si>
  <si>
    <r>
      <t>Diana Pruks</t>
    </r>
    <r>
      <rPr>
        <sz val="9"/>
        <rFont val="Tahoma"/>
        <family val="2"/>
        <charset val="186"/>
      </rPr>
      <t xml:space="preserve">
RSK Toominga</t>
    </r>
  </si>
  <si>
    <t>1195</t>
  </si>
  <si>
    <t>EE440116905</t>
  </si>
  <si>
    <r>
      <t>VOLTERIS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2005/T/Trak/VELSAS/327 LITEKSAS/LTU/DIANA PRUKS</t>
    </r>
  </si>
  <si>
    <r>
      <t>Heli Hussar</t>
    </r>
    <r>
      <rPr>
        <sz val="9"/>
        <rFont val="Tahoma"/>
        <family val="2"/>
        <charset val="186"/>
      </rPr>
      <t xml:space="preserve">
Saaremaa RSK</t>
    </r>
  </si>
  <si>
    <t>577</t>
  </si>
  <si>
    <t>EE233204706</t>
  </si>
  <si>
    <r>
      <t>MISS SMILLA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2006/M/DWB/MANSTEIN//EST/OÜ Devoran</t>
    </r>
  </si>
  <si>
    <r>
      <t>Sigrid Jalasto</t>
    </r>
    <r>
      <rPr>
        <sz val="9"/>
        <rFont val="Tahoma"/>
        <family val="2"/>
        <charset val="186"/>
      </rPr>
      <t xml:space="preserve">
RK Ruila Tall</t>
    </r>
  </si>
  <si>
    <t>600</t>
  </si>
  <si>
    <t>EE528108401</t>
  </si>
  <si>
    <r>
      <t>CHALKOS Z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2001/R/Zang/CARETANO Z//BEL/Sigrid Jalasto</t>
    </r>
  </si>
  <si>
    <r>
      <t xml:space="preserve">Agnese Kukaine
</t>
    </r>
    <r>
      <rPr>
        <sz val="9"/>
        <rFont val="Tahoma"/>
        <family val="2"/>
      </rPr>
      <t>LAT</t>
    </r>
  </si>
  <si>
    <r>
      <t xml:space="preserve">EKO
</t>
    </r>
    <r>
      <rPr>
        <sz val="9"/>
        <rFont val="Tahoma"/>
        <family val="2"/>
      </rPr>
      <t>2008/G/LS/Zeb-Element/Colano II/LS/A.Kukaine</t>
    </r>
  </si>
  <si>
    <r>
      <t xml:space="preserve">Justina Paknyte
</t>
    </r>
    <r>
      <rPr>
        <sz val="9"/>
        <rFont val="Tahoma"/>
        <family val="2"/>
      </rPr>
      <t>LTU</t>
    </r>
  </si>
  <si>
    <r>
      <t xml:space="preserve">FOKUS
</t>
    </r>
    <r>
      <rPr>
        <sz val="9"/>
        <rFont val="Tahoma"/>
        <family val="2"/>
      </rPr>
      <t>2003//Han/Faustas/Charitonas/LTU/J.Paknyte</t>
    </r>
  </si>
  <si>
    <r>
      <t xml:space="preserve">Gabriele Grinbergaite
</t>
    </r>
    <r>
      <rPr>
        <sz val="9"/>
        <rFont val="Tahoma"/>
        <family val="2"/>
      </rPr>
      <t>LTU</t>
    </r>
  </si>
  <si>
    <r>
      <t xml:space="preserve">RUDOLF
</t>
    </r>
    <r>
      <rPr>
        <sz val="9"/>
        <rFont val="Tahoma"/>
        <family val="2"/>
      </rPr>
      <t>2003/G/Han/Romo Star/Westpoint Star/LTU/D.Grinbergas</t>
    </r>
  </si>
  <si>
    <r>
      <t>Anželika Maasik</t>
    </r>
    <r>
      <rPr>
        <sz val="9"/>
        <rFont val="Tahoma"/>
        <family val="2"/>
        <charset val="186"/>
      </rPr>
      <t xml:space="preserve">
RSK KRT</t>
    </r>
  </si>
  <si>
    <t>959</t>
  </si>
  <si>
    <t>EE528102707</t>
  </si>
  <si>
    <r>
      <t>Katrin Tinno</t>
    </r>
    <r>
      <rPr>
        <sz val="9"/>
        <rFont val="Tahoma"/>
        <family val="2"/>
        <charset val="186"/>
      </rPr>
      <t xml:space="preserve">
Niitvälja RSK</t>
    </r>
  </si>
  <si>
    <t>1456</t>
  </si>
  <si>
    <t>EE528201008</t>
  </si>
  <si>
    <r>
      <t>Peter Nicolai Skjoldby</t>
    </r>
    <r>
      <rPr>
        <sz val="9"/>
        <rFont val="Tahoma"/>
        <family val="2"/>
        <charset val="186"/>
      </rPr>
      <t xml:space="preserve">
Viljandimaa RSK</t>
    </r>
  </si>
  <si>
    <t>1383</t>
  </si>
  <si>
    <t>EE233208907</t>
  </si>
  <si>
    <r>
      <t>CARBON ML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2007/R/KWPN/DAYANO/JAZZ/NED/ANGELIQUE MAASIK</t>
    </r>
  </si>
  <si>
    <r>
      <t>DAMBERINA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2008/M/KWPN/DU MOULIN//NED/Nautilo OÜ</t>
    </r>
  </si>
  <si>
    <r>
      <t>DONNA DEL LAGO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2007/M/ESH/BLUE HORS DON SCHUFRO/HESLEGARDS STAR LIGHT/EST/LIIVAKU TALLID OÜ</t>
    </r>
  </si>
  <si>
    <t>EE233112308</t>
  </si>
  <si>
    <r>
      <t>Külli Roosileht</t>
    </r>
    <r>
      <rPr>
        <sz val="9"/>
        <rFont val="Tahoma"/>
        <family val="2"/>
        <charset val="186"/>
      </rPr>
      <t xml:space="preserve">
RSK KRT</t>
    </r>
  </si>
  <si>
    <t>463</t>
  </si>
  <si>
    <t>VV246115909</t>
  </si>
  <si>
    <r>
      <t>Miriam Tamm</t>
    </r>
    <r>
      <rPr>
        <sz val="9"/>
        <rFont val="Tahoma"/>
        <family val="2"/>
        <charset val="186"/>
      </rPr>
      <t xml:space="preserve">
Niitvälja RSK / 1998</t>
    </r>
  </si>
  <si>
    <t>422</t>
  </si>
  <si>
    <t>EE233108707</t>
  </si>
  <si>
    <r>
      <t>Riin Ingre Saare</t>
    </r>
    <r>
      <rPr>
        <sz val="9"/>
        <rFont val="Tahoma"/>
        <family val="2"/>
        <charset val="186"/>
      </rPr>
      <t xml:space="preserve">
Vändra RSK</t>
    </r>
  </si>
  <si>
    <t>388</t>
  </si>
  <si>
    <t>EE233103110</t>
  </si>
  <si>
    <t>EE233116307</t>
  </si>
  <si>
    <r>
      <t>Tiina Kuusmann</t>
    </r>
    <r>
      <rPr>
        <sz val="9"/>
        <rFont val="Tahoma"/>
        <family val="2"/>
        <charset val="186"/>
      </rPr>
      <t xml:space="preserve">
RSK KRT</t>
    </r>
  </si>
  <si>
    <t>273</t>
  </si>
  <si>
    <t>EE233102809</t>
  </si>
  <si>
    <r>
      <t>SUMMER WINE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2008/R/Hann/SWAROVSKI/FAREWELL III/EST/GETTER KANGUR</t>
    </r>
  </si>
  <si>
    <r>
      <t>NEW HILL DISCOVERER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2009/R/FWB/DIMAGGIO/ROSENKAVALIER/FIN/New Hill Ltd</t>
    </r>
  </si>
  <si>
    <r>
      <t>SIR FORSYTHE CL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2007/R/ESH/SANDREO/0121(0133) HEOPS/EST/RANGI TALU 2</t>
    </r>
  </si>
  <si>
    <r>
      <t>KULDAR MATU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2010/T/ER/KUNINGAS/NAKSUR/EST/VIKTORIA KAASIK</t>
    </r>
  </si>
  <si>
    <r>
      <t>CEILON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2007/R/Tori/CASSINIO/27 DELFIIN/EST/GERTRUD MIHKELSTEIN</t>
    </r>
  </si>
  <si>
    <r>
      <t>RIMBAUD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2009/R/ESH/RAMSES XII/SCHWADRONEUR/EST/KASUMAA HOBUSED OÜ</t>
    </r>
  </si>
  <si>
    <t>I</t>
  </si>
  <si>
    <t>II</t>
  </si>
  <si>
    <t>III</t>
  </si>
  <si>
    <t>B:Marika Vunder</t>
  </si>
  <si>
    <t>C:E-M V-W</t>
  </si>
  <si>
    <t>H:G.Vilde</t>
  </si>
  <si>
    <t>C:T Karkkolainen</t>
  </si>
  <si>
    <t>B:G.Vilde</t>
  </si>
  <si>
    <t>H:K.Roosileht</t>
  </si>
  <si>
    <t>C:M.Vunder</t>
  </si>
  <si>
    <t>H:T.Karkkolainen</t>
  </si>
  <si>
    <t>B:K.Roosileht</t>
  </si>
  <si>
    <t>IV</t>
  </si>
  <si>
    <t>V</t>
  </si>
  <si>
    <t>H:E-M V-W</t>
  </si>
  <si>
    <t>C:O.Vasiliauskiene</t>
  </si>
  <si>
    <t>H:K. Roosileht</t>
  </si>
  <si>
    <t>B:T.Karkkolainen</t>
  </si>
  <si>
    <t>C:K.Roosileht</t>
  </si>
  <si>
    <t>B:E-M V-W</t>
  </si>
  <si>
    <t>H:O.Vasiliauskiene</t>
  </si>
  <si>
    <t>C:K.Raidmets</t>
  </si>
  <si>
    <t>B:M.Vunder</t>
  </si>
  <si>
    <t>B:O.Vasiliauskiene</t>
  </si>
  <si>
    <t>H.K.Raidmets</t>
  </si>
  <si>
    <t>BALTIC DRESSAGE LEAGUE ESTONIA 2015</t>
  </si>
  <si>
    <t>BDL Amateurs</t>
  </si>
  <si>
    <t>FEI WDC Elementary Test, 2011  (L9)</t>
  </si>
  <si>
    <t>C:G.Vilde</t>
  </si>
  <si>
    <t>Kokku</t>
  </si>
  <si>
    <t>Rider</t>
  </si>
  <si>
    <t>Horse</t>
  </si>
  <si>
    <t>Total</t>
  </si>
  <si>
    <t>2 day totals</t>
  </si>
  <si>
    <t>BDL Juniors</t>
  </si>
  <si>
    <t>BDL L Level Freestyle, 2015 (L31)</t>
  </si>
  <si>
    <t>Tehn. %</t>
  </si>
  <si>
    <t>Art. %</t>
  </si>
  <si>
    <t>BDL Young Riders</t>
  </si>
  <si>
    <t xml:space="preserve">FEI Juniors Freestyle, 2009 </t>
  </si>
  <si>
    <t>Summa</t>
  </si>
  <si>
    <t>Place</t>
  </si>
  <si>
    <t>FEI Juniors Freestyle, 2009 (M20)</t>
  </si>
  <si>
    <r>
      <t xml:space="preserve">FOKUS
</t>
    </r>
    <r>
      <rPr>
        <sz val="9"/>
        <rFont val="Tahoma"/>
        <family val="2"/>
      </rPr>
      <t>2003/G/Han/Faustas/Charitonas/LTU/J.Paknyte</t>
    </r>
  </si>
  <si>
    <t>Open M</t>
  </si>
  <si>
    <t>C:T.Karkkolainen</t>
  </si>
  <si>
    <t>Open L</t>
  </si>
  <si>
    <t>B:G.Hussar</t>
  </si>
  <si>
    <t>BDL Children</t>
  </si>
  <si>
    <t>Open A/L</t>
  </si>
  <si>
    <t>C:G.Hussar</t>
  </si>
  <si>
    <t>loobus</t>
  </si>
  <si>
    <t>M:O.Vasiliauskiene</t>
  </si>
  <si>
    <t>E:T.Karkkolainen</t>
  </si>
  <si>
    <t>EE276112003</t>
  </si>
  <si>
    <r>
      <t>SKYWALKER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2003/R/Oldbg/SANTANDER/FITTIPALDI/GER/HEINO ENGEL</t>
    </r>
  </si>
  <si>
    <t>EE233202708</t>
  </si>
  <si>
    <r>
      <t>ROMANTIKA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2008/M/ESH/BLUE HORS ROMANOV/GRAF TOP/EST/HEINO ENGEL</t>
    </r>
  </si>
  <si>
    <t>4.-5.</t>
  </si>
  <si>
    <r>
      <t xml:space="preserve">Sophia Backlund
</t>
    </r>
    <r>
      <rPr>
        <sz val="9"/>
        <rFont val="Tahoma"/>
        <family val="2"/>
      </rPr>
      <t>FIN</t>
    </r>
  </si>
  <si>
    <r>
      <t xml:space="preserve">HILTON III
</t>
    </r>
    <r>
      <rPr>
        <sz val="9"/>
        <rFont val="Tahoma"/>
        <family val="2"/>
      </rPr>
      <t>2006/G/SWB/Hohenstein/Good Future/SWE/S.Backlund</t>
    </r>
  </si>
  <si>
    <r>
      <t>Grete Hussar</t>
    </r>
    <r>
      <rPr>
        <sz val="9"/>
        <rFont val="Tahoma"/>
        <family val="2"/>
        <charset val="186"/>
      </rPr>
      <t xml:space="preserve">
Saaremaa RSK</t>
    </r>
  </si>
  <si>
    <t>576</t>
  </si>
  <si>
    <t>EE233103205</t>
  </si>
  <si>
    <r>
      <t>ROHAN WARRIOR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2005/R/DWB/ROYAL DIAMOND/HESLEGARDS STAR LIGHT/EST/OÜ Devoran</t>
    </r>
  </si>
  <si>
    <t>6.</t>
  </si>
  <si>
    <r>
      <t xml:space="preserve">ZERLEONE
</t>
    </r>
    <r>
      <rPr>
        <sz val="9"/>
        <rFont val="Tahoma"/>
        <family val="2"/>
      </rPr>
      <t>2004/G/KWPN/Kingston/Corleone/NED/S.Backlund</t>
    </r>
  </si>
  <si>
    <t>7.</t>
  </si>
  <si>
    <t>FEI Intermediate 1 Freestyle, 2009 (R19)</t>
  </si>
  <si>
    <t>E:G.Vilde</t>
  </si>
  <si>
    <t>M:M.Vunder</t>
  </si>
  <si>
    <t>Prix St. Georges (R9)</t>
  </si>
  <si>
    <t>BDL Seniors</t>
  </si>
  <si>
    <t>2 Day totals</t>
  </si>
  <si>
    <t>Errors</t>
  </si>
  <si>
    <t>Best estonian</t>
  </si>
  <si>
    <t>BDL Ch</t>
  </si>
  <si>
    <t>BDL am</t>
  </si>
  <si>
    <t>BDL jun</t>
  </si>
  <si>
    <t>BDL y.r</t>
  </si>
  <si>
    <t>BDL sen</t>
  </si>
  <si>
    <t>Name</t>
  </si>
  <si>
    <t>Best latvian</t>
  </si>
  <si>
    <t>Best lithuanian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</si>
</sst>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3">
    <font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249977111117893"/>
      <name val="Calibri"/>
      <family val="2"/>
      <charset val="186"/>
      <scheme val="minor"/>
    </font>
    <font>
      <sz val="7"/>
      <color theme="1"/>
      <name val="Arial"/>
      <family val="2"/>
      <charset val="186"/>
    </font>
    <font>
      <sz val="8"/>
      <color theme="1"/>
      <name val="Arial"/>
      <family val="2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Tahoma"/>
      <family val="2"/>
      <charset val="186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  <charset val="186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4" applyNumberFormat="0" applyProtection="0">
      <alignment horizontal="left" vertical="center" wrapText="1"/>
    </xf>
    <xf numFmtId="0" fontId="9" fillId="0" borderId="4" applyNumberFormat="0" applyProtection="0">
      <alignment horizontal="center" vertical="center" wrapText="1"/>
    </xf>
    <xf numFmtId="0" fontId="11" fillId="0" borderId="0" applyNumberFormat="0" applyFill="0" applyBorder="0" applyAlignment="0" applyProtection="0"/>
    <xf numFmtId="0" fontId="14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3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5" fillId="0" borderId="1" xfId="4" applyFont="1" applyFill="1" applyBorder="1" applyAlignment="1" applyProtection="1">
      <alignment horizontal="left" wrapText="1"/>
    </xf>
    <xf numFmtId="0" fontId="14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5" fontId="10" fillId="0" borderId="0" xfId="0" applyNumberFormat="1" applyFont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165" fontId="0" fillId="0" borderId="1" xfId="0" applyNumberFormat="1" applyBorder="1"/>
    <xf numFmtId="165" fontId="0" fillId="3" borderId="1" xfId="0" applyNumberFormat="1" applyFill="1" applyBorder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3" applyFont="1"/>
    <xf numFmtId="0" fontId="21" fillId="0" borderId="0" xfId="0" applyFont="1"/>
    <xf numFmtId="0" fontId="2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/>
    <xf numFmtId="0" fontId="20" fillId="0" borderId="0" xfId="3" applyFont="1" applyAlignment="1">
      <alignment vertical="center"/>
    </xf>
    <xf numFmtId="0" fontId="19" fillId="0" borderId="0" xfId="0" applyFont="1" applyAlignment="1">
      <alignment horizontal="left"/>
    </xf>
    <xf numFmtId="0" fontId="8" fillId="3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5">
    <cellStyle name="Hyperlink" xfId="3" builtinId="8"/>
    <cellStyle name="Normal" xfId="0" builtinId="0"/>
    <cellStyle name="Normal 3" xfId="4"/>
    <cellStyle name="TextField" xfId="1"/>
    <cellStyle name="TextLightCenter" xfId="2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299912</xdr:colOff>
      <xdr:row>4</xdr:row>
      <xdr:rowOff>1907</xdr:rowOff>
    </xdr:from>
    <xdr:to>
      <xdr:col>21</xdr:col>
      <xdr:colOff>344804</xdr:colOff>
      <xdr:row>7</xdr:row>
      <xdr:rowOff>38101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37932" y="923927"/>
          <a:ext cx="654492" cy="737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1</xdr:row>
      <xdr:rowOff>76202</xdr:rowOff>
    </xdr:from>
    <xdr:to>
      <xdr:col>15</xdr:col>
      <xdr:colOff>114301</xdr:colOff>
      <xdr:row>7</xdr:row>
      <xdr:rowOff>76200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39325" y="333377"/>
          <a:ext cx="1047750" cy="1295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333375</xdr:colOff>
      <xdr:row>0</xdr:row>
      <xdr:rowOff>323213</xdr:rowOff>
    </xdr:from>
    <xdr:to>
      <xdr:col>17</xdr:col>
      <xdr:colOff>579120</xdr:colOff>
      <xdr:row>6</xdr:row>
      <xdr:rowOff>35107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72875" y="323213"/>
          <a:ext cx="855345" cy="1053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1</xdr:row>
      <xdr:rowOff>66676</xdr:rowOff>
    </xdr:from>
    <xdr:to>
      <xdr:col>15</xdr:col>
      <xdr:colOff>209550</xdr:colOff>
      <xdr:row>7</xdr:row>
      <xdr:rowOff>26670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01175" y="323851"/>
          <a:ext cx="1123950" cy="1323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259079</xdr:colOff>
      <xdr:row>1</xdr:row>
      <xdr:rowOff>55246</xdr:rowOff>
    </xdr:from>
    <xdr:to>
      <xdr:col>17</xdr:col>
      <xdr:colOff>535304</xdr:colOff>
      <xdr:row>6</xdr:row>
      <xdr:rowOff>92939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58699" y="321946"/>
          <a:ext cx="885825" cy="99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386715</xdr:colOff>
      <xdr:row>1</xdr:row>
      <xdr:rowOff>83822</xdr:rowOff>
    </xdr:from>
    <xdr:to>
      <xdr:col>17</xdr:col>
      <xdr:colOff>502920</xdr:colOff>
      <xdr:row>5</xdr:row>
      <xdr:rowOff>158011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83415" y="411482"/>
          <a:ext cx="725805" cy="88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284393</xdr:colOff>
      <xdr:row>0</xdr:row>
      <xdr:rowOff>297182</xdr:rowOff>
    </xdr:from>
    <xdr:to>
      <xdr:col>17</xdr:col>
      <xdr:colOff>405764</xdr:colOff>
      <xdr:row>4</xdr:row>
      <xdr:rowOff>114300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04053" y="297182"/>
          <a:ext cx="730971" cy="861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307656</xdr:colOff>
      <xdr:row>1</xdr:row>
      <xdr:rowOff>137161</xdr:rowOff>
    </xdr:from>
    <xdr:to>
      <xdr:col>17</xdr:col>
      <xdr:colOff>427100</xdr:colOff>
      <xdr:row>5</xdr:row>
      <xdr:rowOff>152400</xdr:rowOff>
    </xdr:to>
    <xdr:pic>
      <xdr:nvPicPr>
        <xdr:cNvPr id="2" name="Pilt 1" descr="http://www.ratsaliit.ee/gfx/logo_b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019596" y="464821"/>
          <a:ext cx="729044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X32"/>
  <sheetViews>
    <sheetView tabSelected="1" workbookViewId="0">
      <selection activeCell="F8" sqref="F8"/>
    </sheetView>
  </sheetViews>
  <sheetFormatPr defaultRowHeight="15"/>
  <cols>
    <col min="1" max="1" width="9.42578125" customWidth="1"/>
    <col min="2" max="2" width="27.85546875" customWidth="1"/>
    <col min="3" max="3" width="0" hidden="1" customWidth="1"/>
    <col min="4" max="4" width="10.140625" hidden="1" customWidth="1"/>
    <col min="5" max="5" width="4" bestFit="1" customWidth="1"/>
    <col min="6" max="6" width="50" bestFit="1" customWidth="1"/>
    <col min="7" max="7" width="6.85546875" customWidth="1"/>
    <col min="9" max="9" width="8.85546875" customWidth="1"/>
    <col min="11" max="11" width="8.85546875" customWidth="1"/>
    <col min="13" max="13" width="8.85546875" customWidth="1"/>
    <col min="14" max="14" width="6.85546875" customWidth="1"/>
    <col min="15" max="15" width="10.5703125" customWidth="1"/>
    <col min="16" max="16" width="8.85546875" customWidth="1"/>
  </cols>
  <sheetData>
    <row r="1" spans="1:24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24" ht="21">
      <c r="A2" s="40" t="s">
        <v>240</v>
      </c>
      <c r="B2" s="1"/>
      <c r="C2" s="1"/>
      <c r="D2" s="1"/>
      <c r="E2" s="1"/>
      <c r="F2" s="1"/>
    </row>
    <row r="3" spans="1:24" ht="11.45" customHeight="1">
      <c r="A3" s="31"/>
      <c r="B3" s="1"/>
      <c r="C3" s="1"/>
      <c r="D3" s="1"/>
      <c r="E3" s="1"/>
      <c r="F3" s="1"/>
    </row>
    <row r="4" spans="1:24">
      <c r="A4" s="58" t="s">
        <v>239</v>
      </c>
      <c r="B4" s="49"/>
      <c r="C4" s="49"/>
      <c r="D4" s="49"/>
      <c r="E4" s="49"/>
      <c r="F4" s="49"/>
      <c r="G4" s="50">
        <v>380</v>
      </c>
      <c r="H4" s="50"/>
      <c r="I4" s="50"/>
      <c r="J4" s="49"/>
      <c r="K4" s="49"/>
      <c r="L4" s="49"/>
      <c r="M4" s="49"/>
      <c r="N4" s="49"/>
      <c r="O4" s="51">
        <v>42252</v>
      </c>
      <c r="P4" s="49"/>
      <c r="Q4" s="49"/>
      <c r="R4" s="49"/>
      <c r="S4" s="49"/>
      <c r="T4" s="49"/>
    </row>
    <row r="5" spans="1:24" ht="14.45" customHeight="1">
      <c r="A5" s="62" t="s">
        <v>1</v>
      </c>
      <c r="B5" s="52" t="s">
        <v>198</v>
      </c>
      <c r="C5" s="66" t="s">
        <v>3</v>
      </c>
      <c r="D5" s="66" t="s">
        <v>4</v>
      </c>
      <c r="E5" s="42"/>
      <c r="F5" s="52" t="s">
        <v>199</v>
      </c>
      <c r="G5" s="68" t="s">
        <v>6</v>
      </c>
      <c r="H5" s="61" t="s">
        <v>220</v>
      </c>
      <c r="I5" s="61"/>
      <c r="J5" s="61" t="s">
        <v>182</v>
      </c>
      <c r="K5" s="61"/>
      <c r="L5" s="61" t="s">
        <v>190</v>
      </c>
      <c r="M5" s="61"/>
      <c r="N5" s="61" t="s">
        <v>196</v>
      </c>
      <c r="O5" s="61"/>
      <c r="P5" s="61" t="s">
        <v>221</v>
      </c>
      <c r="Q5" s="61"/>
      <c r="R5" s="61" t="s">
        <v>242</v>
      </c>
      <c r="S5" s="74" t="s">
        <v>8</v>
      </c>
      <c r="T5" s="74" t="s">
        <v>9</v>
      </c>
    </row>
    <row r="6" spans="1:24">
      <c r="A6" s="62"/>
      <c r="B6" s="53" t="s">
        <v>10</v>
      </c>
      <c r="C6" s="67"/>
      <c r="D6" s="67"/>
      <c r="E6" s="43"/>
      <c r="F6" s="53" t="s">
        <v>11</v>
      </c>
      <c r="G6" s="68"/>
      <c r="H6" s="9" t="s">
        <v>12</v>
      </c>
      <c r="I6" s="27" t="s">
        <v>9</v>
      </c>
      <c r="J6" s="9" t="s">
        <v>12</v>
      </c>
      <c r="K6" s="27" t="s">
        <v>9</v>
      </c>
      <c r="L6" s="9" t="s">
        <v>12</v>
      </c>
      <c r="M6" s="27" t="s">
        <v>9</v>
      </c>
      <c r="N6" s="9" t="s">
        <v>12</v>
      </c>
      <c r="O6" s="27" t="s">
        <v>9</v>
      </c>
      <c r="P6" s="9" t="s">
        <v>12</v>
      </c>
      <c r="Q6" s="27" t="s">
        <v>9</v>
      </c>
      <c r="R6" s="61"/>
      <c r="S6" s="74"/>
      <c r="T6" s="74"/>
    </row>
    <row r="7" spans="1:24" ht="25.5">
      <c r="A7" s="11" t="s">
        <v>168</v>
      </c>
      <c r="B7" s="12" t="s">
        <v>118</v>
      </c>
      <c r="C7" s="13" t="s">
        <v>119</v>
      </c>
      <c r="D7" s="13" t="s">
        <v>222</v>
      </c>
      <c r="E7" s="54">
        <v>111</v>
      </c>
      <c r="F7" s="12" t="s">
        <v>223</v>
      </c>
      <c r="G7" s="55"/>
      <c r="H7" s="19">
        <v>257.5</v>
      </c>
      <c r="I7" s="16">
        <v>67.76315789473685</v>
      </c>
      <c r="J7" s="19">
        <v>242</v>
      </c>
      <c r="K7" s="16">
        <v>63.684210526315788</v>
      </c>
      <c r="L7" s="19">
        <v>245</v>
      </c>
      <c r="M7" s="16">
        <v>64.473684210526315</v>
      </c>
      <c r="N7" s="17">
        <v>253</v>
      </c>
      <c r="O7" s="18">
        <v>66.578947368421055</v>
      </c>
      <c r="P7" s="17">
        <v>241.5</v>
      </c>
      <c r="Q7" s="18">
        <v>63.55263157894737</v>
      </c>
      <c r="R7" s="17"/>
      <c r="S7" s="19">
        <v>1239</v>
      </c>
      <c r="T7" s="18">
        <v>65.21052631578948</v>
      </c>
    </row>
    <row r="8" spans="1:24" ht="25.5">
      <c r="A8" s="11" t="s">
        <v>169</v>
      </c>
      <c r="B8" s="12" t="s">
        <v>118</v>
      </c>
      <c r="C8" s="13" t="s">
        <v>119</v>
      </c>
      <c r="D8" s="13" t="s">
        <v>224</v>
      </c>
      <c r="E8" s="54">
        <v>110</v>
      </c>
      <c r="F8" s="12" t="s">
        <v>225</v>
      </c>
      <c r="G8" s="56"/>
      <c r="H8" s="15">
        <v>241</v>
      </c>
      <c r="I8" s="16">
        <v>63.421052631578945</v>
      </c>
      <c r="J8" s="15">
        <v>251</v>
      </c>
      <c r="K8" s="16">
        <v>66.05263157894737</v>
      </c>
      <c r="L8" s="15">
        <v>241.5</v>
      </c>
      <c r="M8" s="16">
        <v>63.55263157894737</v>
      </c>
      <c r="N8" s="17">
        <v>251</v>
      </c>
      <c r="O8" s="18">
        <v>66.05263157894737</v>
      </c>
      <c r="P8" s="17">
        <v>249</v>
      </c>
      <c r="Q8" s="18">
        <v>65.526315789473685</v>
      </c>
      <c r="R8" s="17"/>
      <c r="S8" s="19">
        <v>1233.5</v>
      </c>
      <c r="T8" s="18">
        <v>64.921052631578945</v>
      </c>
    </row>
    <row r="9" spans="1:24" ht="25.5">
      <c r="A9" s="11" t="s">
        <v>170</v>
      </c>
      <c r="B9" s="12" t="s">
        <v>113</v>
      </c>
      <c r="C9" s="13" t="s">
        <v>114</v>
      </c>
      <c r="D9" s="13" t="s">
        <v>115</v>
      </c>
      <c r="E9" s="54">
        <v>138</v>
      </c>
      <c r="F9" s="12" t="s">
        <v>117</v>
      </c>
      <c r="G9" s="56"/>
      <c r="H9" s="11">
        <v>248.5</v>
      </c>
      <c r="I9" s="16">
        <v>65.39473684210526</v>
      </c>
      <c r="J9" s="11">
        <v>235</v>
      </c>
      <c r="K9" s="16">
        <v>61.842105263157897</v>
      </c>
      <c r="L9" s="11">
        <v>241.5</v>
      </c>
      <c r="M9" s="16">
        <v>63.55263157894737</v>
      </c>
      <c r="N9" s="17">
        <v>262</v>
      </c>
      <c r="O9" s="18">
        <v>68.94736842105263</v>
      </c>
      <c r="P9" s="17">
        <v>241</v>
      </c>
      <c r="Q9" s="18">
        <v>63.421052631578945</v>
      </c>
      <c r="R9" s="17"/>
      <c r="S9" s="19">
        <v>1228</v>
      </c>
      <c r="T9" s="18">
        <v>64.631578947368411</v>
      </c>
    </row>
    <row r="10" spans="1:24" ht="22.5">
      <c r="A10" s="11" t="s">
        <v>226</v>
      </c>
      <c r="B10" s="12" t="s">
        <v>227</v>
      </c>
      <c r="C10" s="13"/>
      <c r="D10" s="13"/>
      <c r="E10" s="54">
        <v>401</v>
      </c>
      <c r="F10" s="12" t="s">
        <v>228</v>
      </c>
      <c r="G10" s="56"/>
      <c r="H10" s="15">
        <v>255</v>
      </c>
      <c r="I10" s="16">
        <v>67.10526315789474</v>
      </c>
      <c r="J10" s="15">
        <v>225</v>
      </c>
      <c r="K10" s="16">
        <v>59.210526315789465</v>
      </c>
      <c r="L10" s="15">
        <v>246.5</v>
      </c>
      <c r="M10" s="16">
        <v>64.868421052631575</v>
      </c>
      <c r="N10" s="17">
        <v>252</v>
      </c>
      <c r="O10" s="18">
        <v>66.315789473684205</v>
      </c>
      <c r="P10" s="17">
        <v>245.5</v>
      </c>
      <c r="Q10" s="18">
        <v>64.605263157894726</v>
      </c>
      <c r="R10" s="17"/>
      <c r="S10" s="19">
        <v>1224</v>
      </c>
      <c r="T10" s="18">
        <v>64.421052631578945</v>
      </c>
    </row>
    <row r="11" spans="1:24" ht="32.25">
      <c r="A11" s="11" t="s">
        <v>226</v>
      </c>
      <c r="B11" s="12" t="s">
        <v>229</v>
      </c>
      <c r="C11" s="13" t="s">
        <v>230</v>
      </c>
      <c r="D11" s="13" t="s">
        <v>231</v>
      </c>
      <c r="E11" s="54">
        <v>116</v>
      </c>
      <c r="F11" s="12" t="s">
        <v>232</v>
      </c>
      <c r="G11" s="56"/>
      <c r="H11" s="11">
        <v>248.5</v>
      </c>
      <c r="I11" s="16">
        <v>65.39473684210526</v>
      </c>
      <c r="J11" s="11">
        <v>246.5</v>
      </c>
      <c r="K11" s="16">
        <v>64.868421052631575</v>
      </c>
      <c r="L11" s="11">
        <v>239.5</v>
      </c>
      <c r="M11" s="16">
        <v>63.026315789473685</v>
      </c>
      <c r="N11" s="17">
        <v>249.5</v>
      </c>
      <c r="O11" s="18">
        <v>65.65789473684211</v>
      </c>
      <c r="P11" s="17">
        <v>240</v>
      </c>
      <c r="Q11" s="18">
        <v>63.157894736842103</v>
      </c>
      <c r="R11" s="17"/>
      <c r="S11" s="19">
        <v>1224</v>
      </c>
      <c r="T11" s="18">
        <v>64.421052631578931</v>
      </c>
    </row>
    <row r="12" spans="1:24" ht="22.5">
      <c r="A12" s="11" t="s">
        <v>233</v>
      </c>
      <c r="B12" s="12" t="s">
        <v>227</v>
      </c>
      <c r="C12" s="13"/>
      <c r="D12" s="13"/>
      <c r="E12" s="54">
        <v>402</v>
      </c>
      <c r="F12" s="12" t="s">
        <v>234</v>
      </c>
      <c r="G12" s="56"/>
      <c r="H12" s="11">
        <v>247</v>
      </c>
      <c r="I12" s="16">
        <v>65</v>
      </c>
      <c r="J12" s="11">
        <v>246.5</v>
      </c>
      <c r="K12" s="16">
        <v>64.868421052631575</v>
      </c>
      <c r="L12" s="11">
        <v>242.5</v>
      </c>
      <c r="M12" s="16">
        <v>63.815789473684212</v>
      </c>
      <c r="N12" s="17">
        <v>247</v>
      </c>
      <c r="O12" s="18">
        <v>65</v>
      </c>
      <c r="P12" s="17">
        <v>233</v>
      </c>
      <c r="Q12" s="18">
        <v>61.315789473684212</v>
      </c>
      <c r="R12" s="17"/>
      <c r="S12" s="19">
        <v>1216</v>
      </c>
      <c r="T12" s="18">
        <v>64</v>
      </c>
    </row>
    <row r="13" spans="1:24" ht="25.5">
      <c r="A13" s="11" t="s">
        <v>235</v>
      </c>
      <c r="B13" s="12" t="s">
        <v>29</v>
      </c>
      <c r="C13" s="13" t="s">
        <v>30</v>
      </c>
      <c r="D13" s="13" t="s">
        <v>112</v>
      </c>
      <c r="E13" s="54">
        <v>115</v>
      </c>
      <c r="F13" s="12" t="s">
        <v>116</v>
      </c>
      <c r="G13" s="56"/>
      <c r="H13" s="11">
        <v>238.5</v>
      </c>
      <c r="I13" s="16">
        <v>62.763157894736842</v>
      </c>
      <c r="J13" s="11">
        <v>219.5</v>
      </c>
      <c r="K13" s="16">
        <v>57.763157894736835</v>
      </c>
      <c r="L13" s="11">
        <v>226</v>
      </c>
      <c r="M13" s="16">
        <v>59.473684210526315</v>
      </c>
      <c r="N13" s="17">
        <v>239</v>
      </c>
      <c r="O13" s="18">
        <v>62.89473684210526</v>
      </c>
      <c r="P13" s="17">
        <v>232.5</v>
      </c>
      <c r="Q13" s="18">
        <v>61.184210526315788</v>
      </c>
      <c r="R13" s="17"/>
      <c r="S13" s="19">
        <v>1155.5</v>
      </c>
      <c r="T13" s="18">
        <v>60.815789473684205</v>
      </c>
    </row>
    <row r="15" spans="1:24">
      <c r="A15" s="37" t="s">
        <v>236</v>
      </c>
      <c r="G15" s="5"/>
      <c r="H15" s="5"/>
      <c r="I15" s="5"/>
      <c r="J15" s="5"/>
      <c r="K15" s="5"/>
      <c r="L15" s="5"/>
      <c r="R15" s="57">
        <v>42253</v>
      </c>
    </row>
    <row r="16" spans="1:24" ht="14.45" customHeight="1">
      <c r="A16" s="62" t="s">
        <v>1</v>
      </c>
      <c r="B16" s="7" t="s">
        <v>198</v>
      </c>
      <c r="C16" s="63" t="s">
        <v>3</v>
      </c>
      <c r="D16" s="63" t="s">
        <v>4</v>
      </c>
      <c r="E16" s="28"/>
      <c r="F16" s="7" t="s">
        <v>199</v>
      </c>
      <c r="G16" s="65" t="s">
        <v>6</v>
      </c>
      <c r="H16" s="69" t="s">
        <v>213</v>
      </c>
      <c r="I16" s="70"/>
      <c r="J16" s="71"/>
      <c r="K16" s="69" t="s">
        <v>237</v>
      </c>
      <c r="L16" s="70"/>
      <c r="M16" s="71"/>
      <c r="N16" s="69" t="s">
        <v>191</v>
      </c>
      <c r="O16" s="70"/>
      <c r="P16" s="71"/>
      <c r="Q16" s="69" t="s">
        <v>182</v>
      </c>
      <c r="R16" s="70"/>
      <c r="S16" s="71"/>
      <c r="T16" s="69" t="s">
        <v>238</v>
      </c>
      <c r="U16" s="70"/>
      <c r="V16" s="71"/>
      <c r="W16" s="72" t="s">
        <v>242</v>
      </c>
      <c r="X16" s="66" t="s">
        <v>9</v>
      </c>
    </row>
    <row r="17" spans="1:24">
      <c r="A17" s="62"/>
      <c r="B17" s="8" t="s">
        <v>10</v>
      </c>
      <c r="C17" s="64"/>
      <c r="D17" s="64"/>
      <c r="E17" s="29"/>
      <c r="F17" s="8" t="s">
        <v>11</v>
      </c>
      <c r="G17" s="65"/>
      <c r="H17" s="30" t="s">
        <v>204</v>
      </c>
      <c r="I17" s="30" t="s">
        <v>205</v>
      </c>
      <c r="J17" s="30" t="s">
        <v>9</v>
      </c>
      <c r="K17" s="30" t="s">
        <v>204</v>
      </c>
      <c r="L17" s="30" t="s">
        <v>205</v>
      </c>
      <c r="M17" s="30" t="s">
        <v>9</v>
      </c>
      <c r="N17" s="30" t="s">
        <v>204</v>
      </c>
      <c r="O17" s="30" t="s">
        <v>205</v>
      </c>
      <c r="P17" s="30" t="s">
        <v>9</v>
      </c>
      <c r="Q17" s="30" t="s">
        <v>204</v>
      </c>
      <c r="R17" s="30" t="s">
        <v>205</v>
      </c>
      <c r="S17" s="30" t="s">
        <v>9</v>
      </c>
      <c r="T17" s="30" t="s">
        <v>204</v>
      </c>
      <c r="U17" s="30" t="s">
        <v>205</v>
      </c>
      <c r="V17" s="30" t="s">
        <v>9</v>
      </c>
      <c r="W17" s="73"/>
      <c r="X17" s="67"/>
    </row>
    <row r="18" spans="1:24" ht="22.5">
      <c r="A18" s="11" t="s">
        <v>168</v>
      </c>
      <c r="B18" s="12" t="s">
        <v>227</v>
      </c>
      <c r="C18" s="13"/>
      <c r="D18" s="13"/>
      <c r="E18" s="24">
        <v>401</v>
      </c>
      <c r="F18" s="12" t="s">
        <v>228</v>
      </c>
      <c r="G18" s="14"/>
      <c r="H18" s="16">
        <v>66.5</v>
      </c>
      <c r="I18" s="16">
        <v>71</v>
      </c>
      <c r="J18" s="16">
        <f t="shared" ref="J18:J23" si="0">(H18+I18)/2</f>
        <v>68.75</v>
      </c>
      <c r="K18" s="16">
        <v>69.25</v>
      </c>
      <c r="L18" s="16">
        <v>70</v>
      </c>
      <c r="M18" s="16">
        <f t="shared" ref="M18:M23" si="1">(K18+L18)/2</f>
        <v>69.625</v>
      </c>
      <c r="N18" s="16">
        <v>65.75</v>
      </c>
      <c r="O18" s="16">
        <v>69</v>
      </c>
      <c r="P18" s="16">
        <f t="shared" ref="P18:P23" si="2">(N18+O18)/2</f>
        <v>67.375</v>
      </c>
      <c r="Q18" s="16">
        <v>66.25</v>
      </c>
      <c r="R18" s="16">
        <v>73</v>
      </c>
      <c r="S18" s="18">
        <f t="shared" ref="S18:S23" si="3">(Q18+R18)/2</f>
        <v>69.625</v>
      </c>
      <c r="T18" s="18">
        <v>66.75</v>
      </c>
      <c r="U18" s="18">
        <v>68</v>
      </c>
      <c r="V18" s="18">
        <f t="shared" ref="V18:V23" si="4">(T18+U18)/2</f>
        <v>67.375</v>
      </c>
      <c r="W18" s="18"/>
      <c r="X18" s="18">
        <f t="shared" ref="X18:X23" si="5">(J18+M18+P18+S18+V18)/5</f>
        <v>68.55</v>
      </c>
    </row>
    <row r="19" spans="1:24" ht="25.5">
      <c r="A19" s="11" t="s">
        <v>169</v>
      </c>
      <c r="B19" s="12" t="s">
        <v>118</v>
      </c>
      <c r="C19" s="13" t="s">
        <v>119</v>
      </c>
      <c r="D19" s="13" t="s">
        <v>224</v>
      </c>
      <c r="E19" s="24">
        <v>110</v>
      </c>
      <c r="F19" s="12" t="s">
        <v>225</v>
      </c>
      <c r="G19" s="14"/>
      <c r="H19" s="16">
        <v>64.75</v>
      </c>
      <c r="I19" s="16">
        <v>68</v>
      </c>
      <c r="J19" s="16">
        <f t="shared" si="0"/>
        <v>66.375</v>
      </c>
      <c r="K19" s="16">
        <v>67.5</v>
      </c>
      <c r="L19" s="16">
        <v>69</v>
      </c>
      <c r="M19" s="16">
        <f t="shared" si="1"/>
        <v>68.25</v>
      </c>
      <c r="N19" s="16">
        <v>68.25</v>
      </c>
      <c r="O19" s="16">
        <v>70</v>
      </c>
      <c r="P19" s="16">
        <f t="shared" si="2"/>
        <v>69.125</v>
      </c>
      <c r="Q19" s="16">
        <v>64.25</v>
      </c>
      <c r="R19" s="16">
        <v>67</v>
      </c>
      <c r="S19" s="18">
        <f t="shared" si="3"/>
        <v>65.625</v>
      </c>
      <c r="T19" s="18">
        <v>64.25</v>
      </c>
      <c r="U19" s="18">
        <v>65</v>
      </c>
      <c r="V19" s="18">
        <f t="shared" si="4"/>
        <v>64.625</v>
      </c>
      <c r="W19" s="18"/>
      <c r="X19" s="18">
        <f t="shared" si="5"/>
        <v>66.8</v>
      </c>
    </row>
    <row r="20" spans="1:24" ht="32.25">
      <c r="A20" s="11" t="s">
        <v>170</v>
      </c>
      <c r="B20" s="12" t="s">
        <v>229</v>
      </c>
      <c r="C20" s="13" t="s">
        <v>230</v>
      </c>
      <c r="D20" s="13" t="s">
        <v>231</v>
      </c>
      <c r="E20" s="24">
        <v>116</v>
      </c>
      <c r="F20" s="12" t="s">
        <v>232</v>
      </c>
      <c r="G20" s="14"/>
      <c r="H20" s="16">
        <v>66</v>
      </c>
      <c r="I20" s="16">
        <v>70</v>
      </c>
      <c r="J20" s="16">
        <f t="shared" si="0"/>
        <v>68</v>
      </c>
      <c r="K20" s="16">
        <v>66</v>
      </c>
      <c r="L20" s="16">
        <v>67</v>
      </c>
      <c r="M20" s="16">
        <f t="shared" si="1"/>
        <v>66.5</v>
      </c>
      <c r="N20" s="16">
        <v>65.75</v>
      </c>
      <c r="O20" s="16">
        <v>68</v>
      </c>
      <c r="P20" s="16">
        <f t="shared" si="2"/>
        <v>66.875</v>
      </c>
      <c r="Q20" s="16">
        <v>64.25</v>
      </c>
      <c r="R20" s="16">
        <v>68</v>
      </c>
      <c r="S20" s="18">
        <f t="shared" si="3"/>
        <v>66.125</v>
      </c>
      <c r="T20" s="18">
        <v>65.75</v>
      </c>
      <c r="U20" s="18">
        <v>67</v>
      </c>
      <c r="V20" s="18">
        <f t="shared" si="4"/>
        <v>66.375</v>
      </c>
      <c r="W20" s="18"/>
      <c r="X20" s="18">
        <f t="shared" si="5"/>
        <v>66.775000000000006</v>
      </c>
    </row>
    <row r="21" spans="1:24" ht="25.5">
      <c r="A21" s="11">
        <v>4</v>
      </c>
      <c r="B21" s="12" t="s">
        <v>118</v>
      </c>
      <c r="C21" s="13" t="s">
        <v>119</v>
      </c>
      <c r="D21" s="13" t="s">
        <v>222</v>
      </c>
      <c r="E21" s="24">
        <v>111</v>
      </c>
      <c r="F21" s="12" t="s">
        <v>223</v>
      </c>
      <c r="G21" s="20"/>
      <c r="H21" s="18">
        <v>65</v>
      </c>
      <c r="I21" s="18">
        <v>69</v>
      </c>
      <c r="J21" s="16">
        <f t="shared" si="0"/>
        <v>67</v>
      </c>
      <c r="K21" s="18">
        <v>67.5</v>
      </c>
      <c r="L21" s="18">
        <v>67</v>
      </c>
      <c r="M21" s="16">
        <f t="shared" si="1"/>
        <v>67.25</v>
      </c>
      <c r="N21" s="18">
        <v>68.25</v>
      </c>
      <c r="O21" s="18">
        <v>68</v>
      </c>
      <c r="P21" s="16">
        <f t="shared" si="2"/>
        <v>68.125</v>
      </c>
      <c r="Q21" s="16">
        <v>66.5</v>
      </c>
      <c r="R21" s="16">
        <v>66</v>
      </c>
      <c r="S21" s="18">
        <f t="shared" si="3"/>
        <v>66.25</v>
      </c>
      <c r="T21" s="18">
        <v>64.25</v>
      </c>
      <c r="U21" s="18">
        <v>63</v>
      </c>
      <c r="V21" s="18">
        <f t="shared" si="4"/>
        <v>63.625</v>
      </c>
      <c r="W21" s="18"/>
      <c r="X21" s="18">
        <f t="shared" si="5"/>
        <v>66.45</v>
      </c>
    </row>
    <row r="22" spans="1:24" ht="25.5">
      <c r="A22" s="11">
        <v>5</v>
      </c>
      <c r="B22" s="12" t="s">
        <v>113</v>
      </c>
      <c r="C22" s="13" t="s">
        <v>114</v>
      </c>
      <c r="D22" s="13" t="s">
        <v>115</v>
      </c>
      <c r="E22" s="24">
        <v>138</v>
      </c>
      <c r="F22" s="12" t="s">
        <v>117</v>
      </c>
      <c r="G22" s="14"/>
      <c r="H22" s="16">
        <v>62.5</v>
      </c>
      <c r="I22" s="16">
        <v>67</v>
      </c>
      <c r="J22" s="16">
        <f t="shared" si="0"/>
        <v>64.75</v>
      </c>
      <c r="K22" s="16">
        <v>67.75</v>
      </c>
      <c r="L22" s="16">
        <v>70</v>
      </c>
      <c r="M22" s="16">
        <f t="shared" si="1"/>
        <v>68.875</v>
      </c>
      <c r="N22" s="16">
        <v>65.25</v>
      </c>
      <c r="O22" s="16">
        <v>68</v>
      </c>
      <c r="P22" s="16">
        <f t="shared" si="2"/>
        <v>66.625</v>
      </c>
      <c r="Q22" s="16">
        <v>65.5</v>
      </c>
      <c r="R22" s="16">
        <v>68</v>
      </c>
      <c r="S22" s="18">
        <f t="shared" si="3"/>
        <v>66.75</v>
      </c>
      <c r="T22" s="18">
        <v>63.75</v>
      </c>
      <c r="U22" s="18">
        <v>65</v>
      </c>
      <c r="V22" s="18">
        <f t="shared" si="4"/>
        <v>64.375</v>
      </c>
      <c r="W22" s="18"/>
      <c r="X22" s="18">
        <f t="shared" si="5"/>
        <v>66.275000000000006</v>
      </c>
    </row>
    <row r="23" spans="1:24" ht="22.5">
      <c r="A23" s="11">
        <v>6</v>
      </c>
      <c r="B23" s="12" t="s">
        <v>227</v>
      </c>
      <c r="C23" s="13"/>
      <c r="D23" s="13"/>
      <c r="E23" s="24">
        <v>402</v>
      </c>
      <c r="F23" s="12" t="s">
        <v>234</v>
      </c>
      <c r="G23" s="14"/>
      <c r="H23" s="16">
        <v>62.75</v>
      </c>
      <c r="I23" s="16">
        <v>69</v>
      </c>
      <c r="J23" s="16">
        <f t="shared" si="0"/>
        <v>65.875</v>
      </c>
      <c r="K23" s="16">
        <v>62.5</v>
      </c>
      <c r="L23" s="16">
        <v>65</v>
      </c>
      <c r="M23" s="16">
        <f t="shared" si="1"/>
        <v>63.75</v>
      </c>
      <c r="N23" s="16">
        <v>62.5</v>
      </c>
      <c r="O23" s="16">
        <v>67</v>
      </c>
      <c r="P23" s="16">
        <f t="shared" si="2"/>
        <v>64.75</v>
      </c>
      <c r="Q23" s="16">
        <v>57.5</v>
      </c>
      <c r="R23" s="16">
        <v>65</v>
      </c>
      <c r="S23" s="18">
        <f t="shared" si="3"/>
        <v>61.25</v>
      </c>
      <c r="T23" s="18">
        <v>62.75</v>
      </c>
      <c r="U23" s="18">
        <v>66</v>
      </c>
      <c r="V23" s="18">
        <f t="shared" si="4"/>
        <v>64.375</v>
      </c>
      <c r="W23" s="18"/>
      <c r="X23" s="18">
        <f t="shared" si="5"/>
        <v>64</v>
      </c>
    </row>
    <row r="25" spans="1:24">
      <c r="A25" s="37" t="s">
        <v>241</v>
      </c>
    </row>
    <row r="26" spans="1:24" ht="22.5">
      <c r="A26" s="11" t="s">
        <v>168</v>
      </c>
      <c r="B26" s="12" t="s">
        <v>227</v>
      </c>
      <c r="C26" s="13"/>
      <c r="D26" s="13"/>
      <c r="E26" s="24">
        <v>401</v>
      </c>
      <c r="F26" s="12" t="s">
        <v>228</v>
      </c>
      <c r="G26" s="16">
        <v>64.421052631578945</v>
      </c>
      <c r="H26" s="11">
        <v>68.55</v>
      </c>
      <c r="I26" s="16">
        <f t="shared" ref="I26:I32" si="6">SUM(G26:H26)</f>
        <v>132.97105263157894</v>
      </c>
    </row>
    <row r="27" spans="1:24" ht="25.5">
      <c r="A27" s="11" t="s">
        <v>169</v>
      </c>
      <c r="B27" s="12" t="s">
        <v>118</v>
      </c>
      <c r="C27" s="13" t="s">
        <v>119</v>
      </c>
      <c r="D27" s="13" t="s">
        <v>224</v>
      </c>
      <c r="E27" s="54">
        <v>110</v>
      </c>
      <c r="F27" s="12" t="s">
        <v>225</v>
      </c>
      <c r="G27" s="16">
        <v>64.921052631578945</v>
      </c>
      <c r="H27" s="16">
        <v>66.8</v>
      </c>
      <c r="I27" s="16">
        <f t="shared" si="6"/>
        <v>131.72105263157894</v>
      </c>
    </row>
    <row r="28" spans="1:24" ht="25.5">
      <c r="A28" s="11"/>
      <c r="B28" s="12" t="s">
        <v>118</v>
      </c>
      <c r="C28" s="13" t="s">
        <v>119</v>
      </c>
      <c r="D28" s="13" t="s">
        <v>222</v>
      </c>
      <c r="E28" s="54">
        <v>111</v>
      </c>
      <c r="F28" s="12" t="s">
        <v>223</v>
      </c>
      <c r="G28" s="16">
        <v>65.21052631578948</v>
      </c>
      <c r="H28" s="16">
        <v>66.45</v>
      </c>
      <c r="I28" s="16">
        <f t="shared" si="6"/>
        <v>131.66052631578947</v>
      </c>
    </row>
    <row r="29" spans="1:24" ht="32.25">
      <c r="A29" s="11" t="s">
        <v>170</v>
      </c>
      <c r="B29" s="12" t="s">
        <v>229</v>
      </c>
      <c r="C29" s="13" t="s">
        <v>230</v>
      </c>
      <c r="D29" s="13" t="s">
        <v>231</v>
      </c>
      <c r="E29" s="54">
        <v>116</v>
      </c>
      <c r="F29" s="12" t="s">
        <v>232</v>
      </c>
      <c r="G29" s="16">
        <v>64.421052631578931</v>
      </c>
      <c r="H29" s="11">
        <v>66.775000000000006</v>
      </c>
      <c r="I29" s="16">
        <f t="shared" si="6"/>
        <v>131.19605263157894</v>
      </c>
    </row>
    <row r="30" spans="1:24" ht="25.5">
      <c r="A30" s="11">
        <v>4</v>
      </c>
      <c r="B30" s="12" t="s">
        <v>113</v>
      </c>
      <c r="C30" s="13" t="s">
        <v>114</v>
      </c>
      <c r="D30" s="13" t="s">
        <v>115</v>
      </c>
      <c r="E30" s="54">
        <v>138</v>
      </c>
      <c r="F30" s="12" t="s">
        <v>117</v>
      </c>
      <c r="G30" s="16">
        <v>64.631578947368411</v>
      </c>
      <c r="H30" s="11">
        <v>66.275000000000006</v>
      </c>
      <c r="I30" s="16">
        <f t="shared" si="6"/>
        <v>130.90657894736842</v>
      </c>
    </row>
    <row r="31" spans="1:24" ht="22.5">
      <c r="A31" s="11"/>
      <c r="B31" s="12" t="s">
        <v>227</v>
      </c>
      <c r="C31" s="13"/>
      <c r="D31" s="13"/>
      <c r="E31" s="54">
        <v>402</v>
      </c>
      <c r="F31" s="12" t="s">
        <v>234</v>
      </c>
      <c r="G31" s="16">
        <v>64</v>
      </c>
      <c r="H31" s="16">
        <v>64</v>
      </c>
      <c r="I31" s="16">
        <f t="shared" si="6"/>
        <v>128</v>
      </c>
    </row>
    <row r="32" spans="1:24" ht="25.5">
      <c r="A32" s="11"/>
      <c r="B32" s="12" t="s">
        <v>29</v>
      </c>
      <c r="C32" s="13" t="s">
        <v>30</v>
      </c>
      <c r="D32" s="13" t="s">
        <v>112</v>
      </c>
      <c r="E32" s="54">
        <v>115</v>
      </c>
      <c r="F32" s="12" t="s">
        <v>116</v>
      </c>
      <c r="G32" s="16">
        <v>60.815789473684205</v>
      </c>
      <c r="H32" s="11"/>
      <c r="I32" s="16">
        <f t="shared" si="6"/>
        <v>60.815789473684205</v>
      </c>
    </row>
  </sheetData>
  <mergeCells count="23">
    <mergeCell ref="Q16:S16"/>
    <mergeCell ref="T16:V16"/>
    <mergeCell ref="W16:W17"/>
    <mergeCell ref="X16:X17"/>
    <mergeCell ref="R5:R6"/>
    <mergeCell ref="S5:S6"/>
    <mergeCell ref="T5:T6"/>
    <mergeCell ref="N5:O5"/>
    <mergeCell ref="P5:Q5"/>
    <mergeCell ref="L5:M5"/>
    <mergeCell ref="A16:A17"/>
    <mergeCell ref="C16:C17"/>
    <mergeCell ref="D16:D17"/>
    <mergeCell ref="G16:G17"/>
    <mergeCell ref="A5:A6"/>
    <mergeCell ref="C5:C6"/>
    <mergeCell ref="D5:D6"/>
    <mergeCell ref="G5:G6"/>
    <mergeCell ref="H5:I5"/>
    <mergeCell ref="J5:K5"/>
    <mergeCell ref="H16:J16"/>
    <mergeCell ref="K16:M16"/>
    <mergeCell ref="N16:P16"/>
  </mergeCells>
  <pageMargins left="0.7" right="0.7" top="0.75" bottom="0.75" header="0.3" footer="0.3"/>
  <pageSetup paperSize="9" scale="7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R25"/>
  <sheetViews>
    <sheetView zoomScaleNormal="100" workbookViewId="0">
      <selection sqref="A1:A2"/>
    </sheetView>
  </sheetViews>
  <sheetFormatPr defaultRowHeight="15"/>
  <cols>
    <col min="1" max="1" width="6" customWidth="1"/>
    <col min="2" max="2" width="27.42578125" customWidth="1"/>
    <col min="3" max="4" width="0" hidden="1" customWidth="1"/>
    <col min="5" max="5" width="4" bestFit="1" customWidth="1"/>
    <col min="6" max="6" width="55.140625" bestFit="1" customWidth="1"/>
    <col min="7" max="7" width="7" customWidth="1"/>
    <col min="15" max="15" width="12.140625" customWidth="1"/>
  </cols>
  <sheetData>
    <row r="1" spans="1:18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18" ht="21">
      <c r="A2" s="40" t="s">
        <v>206</v>
      </c>
      <c r="B2" s="1"/>
      <c r="C2" s="1"/>
      <c r="D2" s="1"/>
      <c r="E2" s="1"/>
      <c r="F2" s="1"/>
    </row>
    <row r="3" spans="1:18" ht="12" customHeight="1">
      <c r="A3" s="3"/>
      <c r="L3" s="4"/>
    </row>
    <row r="4" spans="1:18">
      <c r="A4" s="39" t="s">
        <v>15</v>
      </c>
      <c r="G4" s="5">
        <v>340</v>
      </c>
      <c r="H4" s="5"/>
      <c r="I4" s="5"/>
      <c r="O4" s="6">
        <v>42252</v>
      </c>
    </row>
    <row r="5" spans="1:18">
      <c r="A5" s="62" t="s">
        <v>1</v>
      </c>
      <c r="B5" s="7" t="s">
        <v>198</v>
      </c>
      <c r="C5" s="63" t="s">
        <v>3</v>
      </c>
      <c r="D5" s="63" t="s">
        <v>4</v>
      </c>
      <c r="E5" s="21"/>
      <c r="F5" s="7" t="s">
        <v>199</v>
      </c>
      <c r="G5" s="65" t="s">
        <v>6</v>
      </c>
      <c r="H5" s="61" t="s">
        <v>177</v>
      </c>
      <c r="I5" s="61"/>
      <c r="J5" s="61" t="s">
        <v>178</v>
      </c>
      <c r="K5" s="61"/>
      <c r="L5" s="61" t="s">
        <v>179</v>
      </c>
      <c r="M5" s="61"/>
      <c r="N5" s="61" t="s">
        <v>7</v>
      </c>
      <c r="O5" s="74" t="s">
        <v>8</v>
      </c>
      <c r="P5" s="74" t="s">
        <v>9</v>
      </c>
    </row>
    <row r="6" spans="1:18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8" ht="26.1" customHeight="1">
      <c r="A7" s="11" t="s">
        <v>168</v>
      </c>
      <c r="B7" s="12" t="s">
        <v>113</v>
      </c>
      <c r="C7" s="13" t="s">
        <v>114</v>
      </c>
      <c r="D7" s="13" t="s">
        <v>115</v>
      </c>
      <c r="E7" s="24">
        <v>138</v>
      </c>
      <c r="F7" s="12" t="s">
        <v>117</v>
      </c>
      <c r="G7" s="14"/>
      <c r="H7" s="11">
        <v>216</v>
      </c>
      <c r="I7" s="16">
        <f>H7/$G$4*100</f>
        <v>63.529411764705877</v>
      </c>
      <c r="J7" s="17">
        <v>220</v>
      </c>
      <c r="K7" s="18">
        <f>J7/$G$4*100</f>
        <v>64.705882352941174</v>
      </c>
      <c r="L7" s="17">
        <v>229</v>
      </c>
      <c r="M7" s="18">
        <f>L7/$G$4*100</f>
        <v>67.352941176470594</v>
      </c>
      <c r="N7" s="17"/>
      <c r="O7" s="19">
        <f>H7+J7+L7</f>
        <v>665</v>
      </c>
      <c r="P7" s="18">
        <f>(I7+K7+M7)/3</f>
        <v>65.196078431372541</v>
      </c>
    </row>
    <row r="8" spans="1:18" ht="26.1" customHeight="1">
      <c r="A8" s="11" t="s">
        <v>169</v>
      </c>
      <c r="B8" s="12" t="s">
        <v>102</v>
      </c>
      <c r="C8" s="13" t="s">
        <v>103</v>
      </c>
      <c r="D8" s="13" t="s">
        <v>104</v>
      </c>
      <c r="E8" s="24">
        <v>147</v>
      </c>
      <c r="F8" s="12" t="s">
        <v>109</v>
      </c>
      <c r="G8" s="14"/>
      <c r="H8" s="11">
        <v>222</v>
      </c>
      <c r="I8" s="16">
        <f>H8/$G$4*100</f>
        <v>65.294117647058826</v>
      </c>
      <c r="J8" s="17">
        <v>217.5</v>
      </c>
      <c r="K8" s="18">
        <f>J8/$G$4*100</f>
        <v>63.970588235294116</v>
      </c>
      <c r="L8" s="17">
        <v>224</v>
      </c>
      <c r="M8" s="18">
        <f>L8/$G$4*100</f>
        <v>65.882352941176464</v>
      </c>
      <c r="N8" s="17"/>
      <c r="O8" s="19">
        <f>H8+J8+L8</f>
        <v>663.5</v>
      </c>
      <c r="P8" s="18">
        <f>(I8+K8+M8)/3</f>
        <v>65.049019607843135</v>
      </c>
    </row>
    <row r="9" spans="1:18" ht="26.1" customHeight="1">
      <c r="A9" s="11" t="s">
        <v>170</v>
      </c>
      <c r="B9" s="12" t="s">
        <v>113</v>
      </c>
      <c r="C9" s="13" t="s">
        <v>114</v>
      </c>
      <c r="D9" s="13" t="s">
        <v>38</v>
      </c>
      <c r="E9" s="24">
        <v>125</v>
      </c>
      <c r="F9" s="12" t="s">
        <v>65</v>
      </c>
      <c r="G9" s="14"/>
      <c r="H9" s="11">
        <v>215.5</v>
      </c>
      <c r="I9" s="16">
        <f>H9/$G$4*100</f>
        <v>63.382352941176464</v>
      </c>
      <c r="J9" s="17">
        <v>215</v>
      </c>
      <c r="K9" s="18">
        <f>J9/$G$4*100</f>
        <v>63.235294117647058</v>
      </c>
      <c r="L9" s="17">
        <v>218</v>
      </c>
      <c r="M9" s="18">
        <f>L9/$G$4*100</f>
        <v>64.117647058823536</v>
      </c>
      <c r="N9" s="17"/>
      <c r="O9" s="19">
        <f>H9+J9+L9</f>
        <v>648.5</v>
      </c>
      <c r="P9" s="18">
        <f>(I9+K9+M9)/3</f>
        <v>63.578431372549026</v>
      </c>
    </row>
    <row r="10" spans="1:18" ht="26.1" customHeight="1">
      <c r="A10" s="11">
        <v>4</v>
      </c>
      <c r="B10" s="12" t="s">
        <v>29</v>
      </c>
      <c r="C10" s="13" t="s">
        <v>30</v>
      </c>
      <c r="D10" s="13" t="s">
        <v>112</v>
      </c>
      <c r="E10" s="24">
        <v>115</v>
      </c>
      <c r="F10" s="12" t="s">
        <v>116</v>
      </c>
      <c r="G10" s="14"/>
      <c r="H10" s="15">
        <v>212</v>
      </c>
      <c r="I10" s="16">
        <f>H10/$G$4*100</f>
        <v>62.352941176470587</v>
      </c>
      <c r="J10" s="17">
        <v>217.5</v>
      </c>
      <c r="K10" s="18">
        <f>J10/$G$4*100</f>
        <v>63.970588235294116</v>
      </c>
      <c r="L10" s="17">
        <v>212.5</v>
      </c>
      <c r="M10" s="18">
        <f>L10/$G$4*100</f>
        <v>62.5</v>
      </c>
      <c r="N10" s="17"/>
      <c r="O10" s="19">
        <f>H10+J10+L10</f>
        <v>642</v>
      </c>
      <c r="P10" s="18">
        <f>(I10+K10+M10)/3</f>
        <v>62.941176470588232</v>
      </c>
    </row>
    <row r="11" spans="1:18" ht="26.1" customHeight="1">
      <c r="A11" s="11">
        <v>5</v>
      </c>
      <c r="B11" s="12" t="s">
        <v>99</v>
      </c>
      <c r="C11" s="13" t="s">
        <v>100</v>
      </c>
      <c r="D11" s="13" t="s">
        <v>101</v>
      </c>
      <c r="E11" s="24">
        <v>123</v>
      </c>
      <c r="F11" s="12" t="s">
        <v>108</v>
      </c>
      <c r="G11" s="20"/>
      <c r="H11" s="19">
        <v>215</v>
      </c>
      <c r="I11" s="16">
        <f>H11/$G$4*100</f>
        <v>63.235294117647058</v>
      </c>
      <c r="J11" s="17">
        <v>213.5</v>
      </c>
      <c r="K11" s="18">
        <f>J11/$G$4*100</f>
        <v>62.794117647058826</v>
      </c>
      <c r="L11" s="17">
        <v>210</v>
      </c>
      <c r="M11" s="18">
        <f>L11/$G$4*100</f>
        <v>61.764705882352942</v>
      </c>
      <c r="N11" s="17"/>
      <c r="O11" s="19">
        <f>H11+J11+L11</f>
        <v>638.5</v>
      </c>
      <c r="P11" s="18">
        <f>(I11+K11+M11)/3</f>
        <v>62.598039215686278</v>
      </c>
    </row>
    <row r="13" spans="1:18">
      <c r="A13" s="37" t="s">
        <v>207</v>
      </c>
      <c r="G13" s="5"/>
      <c r="H13" s="5"/>
      <c r="I13" s="5"/>
      <c r="J13" s="5"/>
      <c r="K13" s="5"/>
      <c r="L13" s="5"/>
      <c r="R13" s="6">
        <v>42253</v>
      </c>
    </row>
    <row r="14" spans="1:18">
      <c r="A14" s="62" t="s">
        <v>1</v>
      </c>
      <c r="B14" s="7" t="s">
        <v>198</v>
      </c>
      <c r="C14" s="63" t="s">
        <v>3</v>
      </c>
      <c r="D14" s="63" t="s">
        <v>4</v>
      </c>
      <c r="E14" s="28"/>
      <c r="F14" s="7" t="s">
        <v>199</v>
      </c>
      <c r="G14" s="65" t="s">
        <v>6</v>
      </c>
      <c r="H14" s="69" t="s">
        <v>183</v>
      </c>
      <c r="I14" s="70"/>
      <c r="J14" s="71"/>
      <c r="K14" s="69" t="s">
        <v>178</v>
      </c>
      <c r="L14" s="70"/>
      <c r="M14" s="71"/>
      <c r="N14" s="69" t="s">
        <v>190</v>
      </c>
      <c r="O14" s="70"/>
      <c r="P14" s="71"/>
      <c r="Q14" s="72" t="s">
        <v>7</v>
      </c>
      <c r="R14" s="66" t="s">
        <v>9</v>
      </c>
    </row>
    <row r="15" spans="1:18">
      <c r="A15" s="62"/>
      <c r="B15" s="8" t="s">
        <v>10</v>
      </c>
      <c r="C15" s="64"/>
      <c r="D15" s="64"/>
      <c r="E15" s="29"/>
      <c r="F15" s="8" t="s">
        <v>11</v>
      </c>
      <c r="G15" s="65"/>
      <c r="H15" s="30" t="s">
        <v>204</v>
      </c>
      <c r="I15" s="30" t="s">
        <v>205</v>
      </c>
      <c r="J15" s="30" t="s">
        <v>9</v>
      </c>
      <c r="K15" s="30" t="s">
        <v>204</v>
      </c>
      <c r="L15" s="30" t="s">
        <v>205</v>
      </c>
      <c r="M15" s="30" t="s">
        <v>9</v>
      </c>
      <c r="N15" s="30" t="s">
        <v>204</v>
      </c>
      <c r="O15" s="30" t="s">
        <v>205</v>
      </c>
      <c r="P15" s="30" t="s">
        <v>9</v>
      </c>
      <c r="Q15" s="73"/>
      <c r="R15" s="67"/>
    </row>
    <row r="16" spans="1:18" ht="25.5">
      <c r="A16" s="11" t="s">
        <v>168</v>
      </c>
      <c r="B16" s="12" t="s">
        <v>113</v>
      </c>
      <c r="C16" s="13" t="s">
        <v>114</v>
      </c>
      <c r="D16" s="13" t="s">
        <v>115</v>
      </c>
      <c r="E16" s="24">
        <v>138</v>
      </c>
      <c r="F16" s="12" t="s">
        <v>117</v>
      </c>
      <c r="G16" s="14"/>
      <c r="H16" s="16">
        <v>67.5</v>
      </c>
      <c r="I16" s="16">
        <v>68</v>
      </c>
      <c r="J16" s="16">
        <f>(H16+I16)/2</f>
        <v>67.75</v>
      </c>
      <c r="K16" s="16">
        <v>64.25</v>
      </c>
      <c r="L16" s="16">
        <v>69</v>
      </c>
      <c r="M16" s="18">
        <f>(K16+L16)/2</f>
        <v>66.625</v>
      </c>
      <c r="N16" s="18">
        <v>67.75</v>
      </c>
      <c r="O16" s="18">
        <v>71</v>
      </c>
      <c r="P16" s="18">
        <f>(N16+O16)/2</f>
        <v>69.375</v>
      </c>
      <c r="Q16" s="17"/>
      <c r="R16" s="18">
        <f>(J16+M16+P16)/3</f>
        <v>67.916666666666671</v>
      </c>
    </row>
    <row r="17" spans="1:18" ht="33.75">
      <c r="A17" s="11" t="s">
        <v>169</v>
      </c>
      <c r="B17" s="12" t="s">
        <v>99</v>
      </c>
      <c r="C17" s="13" t="s">
        <v>100</v>
      </c>
      <c r="D17" s="13" t="s">
        <v>101</v>
      </c>
      <c r="E17" s="24">
        <v>123</v>
      </c>
      <c r="F17" s="12" t="s">
        <v>108</v>
      </c>
      <c r="G17" s="20"/>
      <c r="H17" s="18">
        <v>66.75</v>
      </c>
      <c r="I17" s="18">
        <v>67</v>
      </c>
      <c r="J17" s="16">
        <f>(H17+I17)/2</f>
        <v>66.875</v>
      </c>
      <c r="K17" s="16">
        <v>61.25</v>
      </c>
      <c r="L17" s="16">
        <v>66</v>
      </c>
      <c r="M17" s="18">
        <f>(K17+L17)/2</f>
        <v>63.625</v>
      </c>
      <c r="N17" s="18">
        <v>65.75</v>
      </c>
      <c r="O17" s="18">
        <v>67</v>
      </c>
      <c r="P17" s="18">
        <f>(N17+O17)/2</f>
        <v>66.375</v>
      </c>
      <c r="Q17" s="17"/>
      <c r="R17" s="18">
        <f>(J17+M17+P17)/3</f>
        <v>65.625</v>
      </c>
    </row>
    <row r="18" spans="1:18" ht="25.5">
      <c r="A18" s="11" t="s">
        <v>170</v>
      </c>
      <c r="B18" s="12" t="s">
        <v>29</v>
      </c>
      <c r="C18" s="13" t="s">
        <v>30</v>
      </c>
      <c r="D18" s="13" t="s">
        <v>112</v>
      </c>
      <c r="E18" s="24">
        <v>115</v>
      </c>
      <c r="F18" s="12" t="s">
        <v>116</v>
      </c>
      <c r="G18" s="14"/>
      <c r="H18" s="16">
        <v>66.5</v>
      </c>
      <c r="I18" s="16">
        <v>68</v>
      </c>
      <c r="J18" s="16">
        <f>(H18+I18)/2</f>
        <v>67.25</v>
      </c>
      <c r="K18" s="16">
        <v>64</v>
      </c>
      <c r="L18" s="16">
        <v>68</v>
      </c>
      <c r="M18" s="18">
        <f>(K18+L18)/2</f>
        <v>66</v>
      </c>
      <c r="N18" s="18">
        <v>63.5</v>
      </c>
      <c r="O18" s="18">
        <v>63</v>
      </c>
      <c r="P18" s="18">
        <f>(N18+O18)/2</f>
        <v>63.25</v>
      </c>
      <c r="Q18" s="17"/>
      <c r="R18" s="18">
        <f>(J18+M18+P18)/3</f>
        <v>65.5</v>
      </c>
    </row>
    <row r="20" spans="1:18">
      <c r="A20" s="45" t="s">
        <v>201</v>
      </c>
      <c r="G20" s="33">
        <v>5.09</v>
      </c>
      <c r="H20" s="33">
        <v>6.09</v>
      </c>
      <c r="I20" s="33" t="s">
        <v>200</v>
      </c>
    </row>
    <row r="21" spans="1:18" ht="25.5">
      <c r="A21" s="11" t="s">
        <v>168</v>
      </c>
      <c r="B21" s="12" t="s">
        <v>113</v>
      </c>
      <c r="C21" s="13" t="s">
        <v>114</v>
      </c>
      <c r="D21" s="13" t="s">
        <v>115</v>
      </c>
      <c r="E21" s="24">
        <v>138</v>
      </c>
      <c r="F21" s="34" t="s">
        <v>117</v>
      </c>
      <c r="G21" s="35">
        <v>65.196078431372541</v>
      </c>
      <c r="H21" s="35">
        <v>67.916666666666671</v>
      </c>
      <c r="I21" s="35">
        <f>SUM(G21:H21)</f>
        <v>133.11274509803923</v>
      </c>
    </row>
    <row r="22" spans="1:18" ht="25.5">
      <c r="A22" s="11" t="s">
        <v>169</v>
      </c>
      <c r="B22" s="12" t="s">
        <v>29</v>
      </c>
      <c r="C22" s="13" t="s">
        <v>30</v>
      </c>
      <c r="D22" s="13" t="s">
        <v>112</v>
      </c>
      <c r="E22" s="24">
        <v>115</v>
      </c>
      <c r="F22" s="34" t="s">
        <v>116</v>
      </c>
      <c r="G22" s="35">
        <v>62.941176470588232</v>
      </c>
      <c r="H22" s="35">
        <v>65.5</v>
      </c>
      <c r="I22" s="35">
        <f>SUM(G22:H22)</f>
        <v>128.44117647058823</v>
      </c>
    </row>
    <row r="23" spans="1:18" ht="33.75">
      <c r="A23" s="11" t="s">
        <v>170</v>
      </c>
      <c r="B23" s="12" t="s">
        <v>99</v>
      </c>
      <c r="C23" s="13" t="s">
        <v>100</v>
      </c>
      <c r="D23" s="13" t="s">
        <v>101</v>
      </c>
      <c r="E23" s="24">
        <v>123</v>
      </c>
      <c r="F23" s="34" t="s">
        <v>108</v>
      </c>
      <c r="G23" s="35">
        <v>62.598039215686278</v>
      </c>
      <c r="H23" s="14">
        <v>65.625</v>
      </c>
      <c r="I23" s="35">
        <f>SUM(G23:H23)</f>
        <v>128.22303921568627</v>
      </c>
    </row>
    <row r="24" spans="1:18" ht="25.5">
      <c r="A24" s="11"/>
      <c r="B24" s="12" t="s">
        <v>102</v>
      </c>
      <c r="C24" s="13" t="s">
        <v>103</v>
      </c>
      <c r="D24" s="13" t="s">
        <v>104</v>
      </c>
      <c r="E24" s="24">
        <v>147</v>
      </c>
      <c r="F24" s="34" t="s">
        <v>109</v>
      </c>
      <c r="G24" s="35">
        <v>65.049019607843135</v>
      </c>
      <c r="H24" s="14"/>
      <c r="I24" s="35">
        <f>SUM(G24:H24)</f>
        <v>65.049019607843135</v>
      </c>
    </row>
    <row r="25" spans="1:18" ht="25.5">
      <c r="A25" s="11"/>
      <c r="B25" s="12" t="s">
        <v>113</v>
      </c>
      <c r="C25" s="13" t="s">
        <v>114</v>
      </c>
      <c r="D25" s="13" t="s">
        <v>38</v>
      </c>
      <c r="E25" s="24">
        <v>125</v>
      </c>
      <c r="F25" s="34" t="s">
        <v>65</v>
      </c>
      <c r="G25" s="35">
        <v>63.578431372549026</v>
      </c>
      <c r="H25" s="14"/>
      <c r="I25" s="35">
        <f>SUM(G25:H25)</f>
        <v>63.578431372549026</v>
      </c>
    </row>
  </sheetData>
  <sortState ref="B12:P16">
    <sortCondition descending="1" ref="P12:P16"/>
  </sortState>
  <mergeCells count="19">
    <mergeCell ref="K14:M14"/>
    <mergeCell ref="N14:P14"/>
    <mergeCell ref="Q14:Q15"/>
    <mergeCell ref="R14:R15"/>
    <mergeCell ref="A14:A15"/>
    <mergeCell ref="C14:C15"/>
    <mergeCell ref="D14:D15"/>
    <mergeCell ref="G14:G15"/>
    <mergeCell ref="H14:J14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pageMargins left="0.7" right="0.7" top="0.75" bottom="0.75" header="0.3" footer="0.3"/>
  <pageSetup paperSize="9" scale="71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R27"/>
  <sheetViews>
    <sheetView workbookViewId="0">
      <selection sqref="A1:B2"/>
    </sheetView>
  </sheetViews>
  <sheetFormatPr defaultRowHeight="15"/>
  <cols>
    <col min="1" max="1" width="5.42578125" customWidth="1"/>
    <col min="2" max="2" width="19.42578125" bestFit="1" customWidth="1"/>
    <col min="3" max="4" width="0" hidden="1" customWidth="1"/>
    <col min="5" max="5" width="4" bestFit="1" customWidth="1"/>
    <col min="6" max="6" width="49" bestFit="1" customWidth="1"/>
    <col min="7" max="7" width="6.42578125" customWidth="1"/>
    <col min="14" max="14" width="6.42578125" customWidth="1"/>
    <col min="15" max="15" width="10.85546875" customWidth="1"/>
  </cols>
  <sheetData>
    <row r="1" spans="1:18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18" ht="21">
      <c r="A2" s="40" t="s">
        <v>202</v>
      </c>
      <c r="B2" s="1"/>
      <c r="C2" s="1"/>
      <c r="D2" s="1"/>
      <c r="E2" s="1"/>
      <c r="F2" s="1"/>
    </row>
    <row r="3" spans="1:18" ht="15.6" customHeight="1">
      <c r="A3" s="40"/>
      <c r="B3" s="1"/>
      <c r="C3" s="1"/>
      <c r="D3" s="1"/>
      <c r="E3" s="1"/>
      <c r="F3" s="1"/>
    </row>
    <row r="4" spans="1:18">
      <c r="A4" s="39" t="s">
        <v>14</v>
      </c>
      <c r="G4" s="5">
        <v>400</v>
      </c>
      <c r="H4" s="5"/>
      <c r="I4" s="5"/>
      <c r="O4" s="6">
        <v>42252</v>
      </c>
    </row>
    <row r="5" spans="1:18">
      <c r="A5" s="62" t="s">
        <v>1</v>
      </c>
      <c r="B5" s="7" t="s">
        <v>198</v>
      </c>
      <c r="C5" s="63" t="s">
        <v>3</v>
      </c>
      <c r="D5" s="63" t="s">
        <v>4</v>
      </c>
      <c r="E5" s="21"/>
      <c r="F5" s="7" t="s">
        <v>199</v>
      </c>
      <c r="G5" s="65" t="s">
        <v>6</v>
      </c>
      <c r="H5" s="61" t="s">
        <v>183</v>
      </c>
      <c r="I5" s="61"/>
      <c r="J5" s="61" t="s">
        <v>184</v>
      </c>
      <c r="K5" s="61"/>
      <c r="L5" s="61" t="s">
        <v>185</v>
      </c>
      <c r="M5" s="61"/>
      <c r="N5" s="61" t="s">
        <v>7</v>
      </c>
      <c r="O5" s="74" t="s">
        <v>200</v>
      </c>
      <c r="P5" s="74" t="s">
        <v>9</v>
      </c>
    </row>
    <row r="6" spans="1:18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8" ht="26.1" customHeight="1">
      <c r="A7" s="11" t="s">
        <v>168</v>
      </c>
      <c r="B7" s="12" t="s">
        <v>102</v>
      </c>
      <c r="C7" s="13" t="s">
        <v>103</v>
      </c>
      <c r="D7" s="13" t="s">
        <v>104</v>
      </c>
      <c r="E7" s="24">
        <v>147</v>
      </c>
      <c r="F7" s="12" t="s">
        <v>109</v>
      </c>
      <c r="G7" s="14"/>
      <c r="H7" s="11">
        <v>269.5</v>
      </c>
      <c r="I7" s="16">
        <f>H7/$G$4*100</f>
        <v>67.375</v>
      </c>
      <c r="J7" s="17">
        <v>269.5</v>
      </c>
      <c r="K7" s="18">
        <f>J7/$G$4*100</f>
        <v>67.375</v>
      </c>
      <c r="L7" s="17">
        <v>270.5</v>
      </c>
      <c r="M7" s="18">
        <f>L7/$G$4*100</f>
        <v>67.625</v>
      </c>
      <c r="N7" s="17"/>
      <c r="O7" s="19">
        <f>H7+J7+L7</f>
        <v>809.5</v>
      </c>
      <c r="P7" s="18">
        <f>(I7+K7+M7)/3</f>
        <v>67.458333333333329</v>
      </c>
    </row>
    <row r="8" spans="1:18" ht="26.1" customHeight="1">
      <c r="A8" s="11" t="s">
        <v>169</v>
      </c>
      <c r="B8" s="12" t="s">
        <v>96</v>
      </c>
      <c r="C8" s="13" t="s">
        <v>97</v>
      </c>
      <c r="D8" s="13" t="s">
        <v>98</v>
      </c>
      <c r="E8" s="24">
        <v>118</v>
      </c>
      <c r="F8" s="12" t="s">
        <v>107</v>
      </c>
      <c r="G8" s="14"/>
      <c r="H8" s="15">
        <v>264.5</v>
      </c>
      <c r="I8" s="16">
        <f>H8/$G$4*100</f>
        <v>66.125</v>
      </c>
      <c r="J8" s="17">
        <v>265</v>
      </c>
      <c r="K8" s="18">
        <f>J8/$G$4*100</f>
        <v>66.25</v>
      </c>
      <c r="L8" s="17">
        <v>258.5</v>
      </c>
      <c r="M8" s="18">
        <f>L8/$G$4*100</f>
        <v>64.625</v>
      </c>
      <c r="N8" s="17"/>
      <c r="O8" s="19">
        <f>H8+J8+L8</f>
        <v>788</v>
      </c>
      <c r="P8" s="18">
        <f>(I8+K8+M8)/3</f>
        <v>65.666666666666671</v>
      </c>
    </row>
    <row r="9" spans="1:18" ht="26.1" customHeight="1">
      <c r="A9" s="11" t="s">
        <v>170</v>
      </c>
      <c r="B9" s="12" t="s">
        <v>105</v>
      </c>
      <c r="C9" s="13"/>
      <c r="D9" s="26"/>
      <c r="E9" s="24">
        <v>203</v>
      </c>
      <c r="F9" s="12" t="s">
        <v>110</v>
      </c>
      <c r="G9" s="14"/>
      <c r="H9" s="11">
        <v>260</v>
      </c>
      <c r="I9" s="16">
        <f>H9/$G$4*100</f>
        <v>65</v>
      </c>
      <c r="J9" s="17">
        <v>257.5</v>
      </c>
      <c r="K9" s="18">
        <f>J9/$G$4*100</f>
        <v>64.375</v>
      </c>
      <c r="L9" s="17">
        <v>264</v>
      </c>
      <c r="M9" s="18">
        <f>L9/$G$4*100</f>
        <v>66</v>
      </c>
      <c r="N9" s="17"/>
      <c r="O9" s="19">
        <f>H9+J9+L9</f>
        <v>781.5</v>
      </c>
      <c r="P9" s="18">
        <f>(I9+K9+M9)/3</f>
        <v>65.125</v>
      </c>
    </row>
    <row r="10" spans="1:18" ht="26.1" customHeight="1">
      <c r="A10" s="11">
        <v>4</v>
      </c>
      <c r="B10" s="12" t="s">
        <v>93</v>
      </c>
      <c r="C10" s="13" t="s">
        <v>94</v>
      </c>
      <c r="D10" s="13" t="s">
        <v>95</v>
      </c>
      <c r="E10" s="24">
        <v>117</v>
      </c>
      <c r="F10" s="12" t="s">
        <v>106</v>
      </c>
      <c r="G10" s="14"/>
      <c r="H10" s="15">
        <v>246.5</v>
      </c>
      <c r="I10" s="16">
        <f>H10/$G$4*100</f>
        <v>61.625</v>
      </c>
      <c r="J10" s="17">
        <v>257</v>
      </c>
      <c r="K10" s="18">
        <f>J10/$G$4*100</f>
        <v>64.25</v>
      </c>
      <c r="L10" s="17">
        <v>252</v>
      </c>
      <c r="M10" s="18">
        <f>L10/$G$4*100</f>
        <v>63</v>
      </c>
      <c r="N10" s="17"/>
      <c r="O10" s="19">
        <f>H10+J10+L10</f>
        <v>755.5</v>
      </c>
      <c r="P10" s="18">
        <f>(I10+K10+M10)/3</f>
        <v>62.958333333333336</v>
      </c>
    </row>
    <row r="11" spans="1:18" ht="26.1" customHeight="1">
      <c r="A11" s="11">
        <v>5</v>
      </c>
      <c r="B11" s="12" t="s">
        <v>105</v>
      </c>
      <c r="C11" s="13"/>
      <c r="D11" s="26"/>
      <c r="E11" s="24">
        <v>215</v>
      </c>
      <c r="F11" s="12" t="s">
        <v>111</v>
      </c>
      <c r="G11" s="11"/>
      <c r="H11" s="11">
        <v>230.5</v>
      </c>
      <c r="I11" s="16">
        <f>H11/$G$4*100</f>
        <v>57.625000000000007</v>
      </c>
      <c r="J11" s="17">
        <v>228.5</v>
      </c>
      <c r="K11" s="18">
        <f>J11/$G$4*100</f>
        <v>57.125</v>
      </c>
      <c r="L11" s="17">
        <v>223.5</v>
      </c>
      <c r="M11" s="18">
        <f>L11/$G$4*100</f>
        <v>55.875</v>
      </c>
      <c r="N11" s="17"/>
      <c r="O11" s="19">
        <f>H11+J11+L11</f>
        <v>682.5</v>
      </c>
      <c r="P11" s="18">
        <f>(I11+K11+M11)/3</f>
        <v>56.875</v>
      </c>
    </row>
    <row r="13" spans="1:18">
      <c r="A13" s="37" t="s">
        <v>203</v>
      </c>
      <c r="G13" s="5"/>
      <c r="H13" s="5"/>
      <c r="I13" s="5"/>
      <c r="J13" s="5"/>
      <c r="K13" s="5"/>
      <c r="L13" s="5"/>
      <c r="R13" s="6">
        <v>42253</v>
      </c>
    </row>
    <row r="14" spans="1:18" ht="14.45" customHeight="1">
      <c r="A14" s="62" t="s">
        <v>1</v>
      </c>
      <c r="B14" s="7" t="s">
        <v>198</v>
      </c>
      <c r="C14" s="63" t="s">
        <v>3</v>
      </c>
      <c r="D14" s="63" t="s">
        <v>4</v>
      </c>
      <c r="E14" s="28"/>
      <c r="F14" s="7" t="s">
        <v>199</v>
      </c>
      <c r="G14" s="65" t="s">
        <v>6</v>
      </c>
      <c r="H14" s="69" t="s">
        <v>177</v>
      </c>
      <c r="I14" s="70"/>
      <c r="J14" s="71"/>
      <c r="K14" s="69" t="s">
        <v>191</v>
      </c>
      <c r="L14" s="70"/>
      <c r="M14" s="71"/>
      <c r="N14" s="69" t="s">
        <v>178</v>
      </c>
      <c r="O14" s="70"/>
      <c r="P14" s="71"/>
      <c r="Q14" s="72" t="s">
        <v>7</v>
      </c>
      <c r="R14" s="66" t="s">
        <v>9</v>
      </c>
    </row>
    <row r="15" spans="1:18">
      <c r="A15" s="62"/>
      <c r="B15" s="8" t="s">
        <v>10</v>
      </c>
      <c r="C15" s="64"/>
      <c r="D15" s="64"/>
      <c r="E15" s="29"/>
      <c r="F15" s="8" t="s">
        <v>11</v>
      </c>
      <c r="G15" s="65"/>
      <c r="H15" s="30" t="s">
        <v>204</v>
      </c>
      <c r="I15" s="30" t="s">
        <v>205</v>
      </c>
      <c r="J15" s="30" t="s">
        <v>9</v>
      </c>
      <c r="K15" s="30" t="s">
        <v>204</v>
      </c>
      <c r="L15" s="30" t="s">
        <v>205</v>
      </c>
      <c r="M15" s="30" t="s">
        <v>9</v>
      </c>
      <c r="N15" s="30" t="s">
        <v>204</v>
      </c>
      <c r="O15" s="30" t="s">
        <v>205</v>
      </c>
      <c r="P15" s="30" t="s">
        <v>9</v>
      </c>
      <c r="Q15" s="73"/>
      <c r="R15" s="67"/>
    </row>
    <row r="16" spans="1:18" ht="25.5">
      <c r="A16" s="11" t="s">
        <v>168</v>
      </c>
      <c r="B16" s="12" t="s">
        <v>102</v>
      </c>
      <c r="C16" s="13" t="s">
        <v>103</v>
      </c>
      <c r="D16" s="13" t="s">
        <v>104</v>
      </c>
      <c r="E16" s="24">
        <v>147</v>
      </c>
      <c r="F16" s="12" t="s">
        <v>109</v>
      </c>
      <c r="G16" s="14"/>
      <c r="H16" s="16">
        <v>67.5</v>
      </c>
      <c r="I16" s="16">
        <v>69</v>
      </c>
      <c r="J16" s="16">
        <f>(H16+I16)/2</f>
        <v>68.25</v>
      </c>
      <c r="K16" s="16">
        <v>68</v>
      </c>
      <c r="L16" s="16">
        <v>67</v>
      </c>
      <c r="M16" s="18">
        <f>(K16+L16)/2</f>
        <v>67.5</v>
      </c>
      <c r="N16" s="18">
        <v>67.75</v>
      </c>
      <c r="O16" s="18">
        <v>72</v>
      </c>
      <c r="P16" s="18">
        <f>(N16+O16)/2</f>
        <v>69.875</v>
      </c>
      <c r="Q16" s="17"/>
      <c r="R16" s="18">
        <f>(J16+M16+P16)/3</f>
        <v>68.541666666666671</v>
      </c>
    </row>
    <row r="17" spans="1:18" ht="22.5">
      <c r="A17" s="11" t="s">
        <v>169</v>
      </c>
      <c r="B17" s="12" t="s">
        <v>105</v>
      </c>
      <c r="C17" s="13"/>
      <c r="D17" s="26"/>
      <c r="E17" s="24">
        <v>203</v>
      </c>
      <c r="F17" s="12" t="s">
        <v>110</v>
      </c>
      <c r="G17" s="14"/>
      <c r="H17" s="16">
        <v>65.25</v>
      </c>
      <c r="I17" s="16">
        <v>66</v>
      </c>
      <c r="J17" s="16">
        <f>(H17+I17)/2</f>
        <v>65.625</v>
      </c>
      <c r="K17" s="16">
        <v>67.75</v>
      </c>
      <c r="L17" s="16">
        <v>68</v>
      </c>
      <c r="M17" s="18">
        <f>(K17+L17)/2</f>
        <v>67.875</v>
      </c>
      <c r="N17" s="18">
        <v>70.25</v>
      </c>
      <c r="O17" s="18">
        <v>72</v>
      </c>
      <c r="P17" s="18">
        <f>(N17+O17)/2</f>
        <v>71.125</v>
      </c>
      <c r="Q17" s="17"/>
      <c r="R17" s="18">
        <f>(J17+M17+P17)/3</f>
        <v>68.208333333333329</v>
      </c>
    </row>
    <row r="18" spans="1:18" ht="25.5">
      <c r="A18" s="11" t="s">
        <v>170</v>
      </c>
      <c r="B18" s="12" t="s">
        <v>96</v>
      </c>
      <c r="C18" s="13" t="s">
        <v>97</v>
      </c>
      <c r="D18" s="13" t="s">
        <v>98</v>
      </c>
      <c r="E18" s="24">
        <v>118</v>
      </c>
      <c r="F18" s="12" t="s">
        <v>107</v>
      </c>
      <c r="G18" s="14"/>
      <c r="H18" s="16">
        <v>65</v>
      </c>
      <c r="I18" s="16">
        <v>67</v>
      </c>
      <c r="J18" s="16">
        <f>(H18+I18)/2</f>
        <v>66</v>
      </c>
      <c r="K18" s="16">
        <v>67.25</v>
      </c>
      <c r="L18" s="16">
        <v>62</v>
      </c>
      <c r="M18" s="18">
        <f>(K18+L18)/2</f>
        <v>64.625</v>
      </c>
      <c r="N18" s="18">
        <v>67.5</v>
      </c>
      <c r="O18" s="18">
        <v>69</v>
      </c>
      <c r="P18" s="18">
        <f>(N18+O18)/2</f>
        <v>68.25</v>
      </c>
      <c r="Q18" s="17"/>
      <c r="R18" s="18">
        <f>(J18+M18+P18)/3</f>
        <v>66.291666666666671</v>
      </c>
    </row>
    <row r="19" spans="1:18" ht="25.5">
      <c r="A19" s="11">
        <v>4</v>
      </c>
      <c r="B19" s="12" t="s">
        <v>93</v>
      </c>
      <c r="C19" s="13" t="s">
        <v>94</v>
      </c>
      <c r="D19" s="13" t="s">
        <v>95</v>
      </c>
      <c r="E19" s="24">
        <v>117</v>
      </c>
      <c r="F19" s="12" t="s">
        <v>106</v>
      </c>
      <c r="G19" s="14"/>
      <c r="H19" s="16">
        <v>61</v>
      </c>
      <c r="I19" s="16">
        <v>65</v>
      </c>
      <c r="J19" s="16">
        <f>(H19+I19)/2</f>
        <v>63</v>
      </c>
      <c r="K19" s="16">
        <v>65.25</v>
      </c>
      <c r="L19" s="16">
        <v>64</v>
      </c>
      <c r="M19" s="18">
        <f>(K19+L19)/2</f>
        <v>64.625</v>
      </c>
      <c r="N19" s="18">
        <v>63.25</v>
      </c>
      <c r="O19" s="18">
        <v>68</v>
      </c>
      <c r="P19" s="18">
        <f>(N19+O19)/2</f>
        <v>65.625</v>
      </c>
      <c r="Q19" s="17"/>
      <c r="R19" s="18">
        <f>(J19+M19+P19)/3</f>
        <v>64.416666666666671</v>
      </c>
    </row>
    <row r="20" spans="1:18" ht="22.5">
      <c r="A20" s="11">
        <v>5</v>
      </c>
      <c r="B20" s="12" t="s">
        <v>105</v>
      </c>
      <c r="C20" s="13"/>
      <c r="D20" s="26"/>
      <c r="E20" s="24">
        <v>215</v>
      </c>
      <c r="F20" s="12" t="s">
        <v>111</v>
      </c>
      <c r="G20" s="14"/>
      <c r="H20" s="16">
        <v>60.5</v>
      </c>
      <c r="I20" s="16">
        <v>58</v>
      </c>
      <c r="J20" s="16">
        <f>(H20+I20)/2</f>
        <v>59.25</v>
      </c>
      <c r="K20" s="16">
        <v>63.75</v>
      </c>
      <c r="L20" s="16">
        <v>62</v>
      </c>
      <c r="M20" s="18">
        <f>(K20+L20)/2</f>
        <v>62.875</v>
      </c>
      <c r="N20" s="18">
        <v>60</v>
      </c>
      <c r="O20" s="18">
        <v>61</v>
      </c>
      <c r="P20" s="18">
        <f>(N20+O20)/2</f>
        <v>60.5</v>
      </c>
      <c r="Q20" s="17"/>
      <c r="R20" s="18">
        <f>(J20+M20+P20)/3</f>
        <v>60.875</v>
      </c>
    </row>
    <row r="22" spans="1:18">
      <c r="A22" s="37" t="s">
        <v>201</v>
      </c>
      <c r="G22" s="33">
        <v>5.09</v>
      </c>
      <c r="H22" s="33">
        <v>6.09</v>
      </c>
      <c r="I22" s="33" t="s">
        <v>200</v>
      </c>
    </row>
    <row r="23" spans="1:18" ht="25.5">
      <c r="A23" s="11" t="s">
        <v>168</v>
      </c>
      <c r="B23" s="12" t="s">
        <v>102</v>
      </c>
      <c r="C23" s="13" t="s">
        <v>103</v>
      </c>
      <c r="D23" s="13" t="s">
        <v>104</v>
      </c>
      <c r="E23" s="24">
        <v>147</v>
      </c>
      <c r="F23" s="12" t="s">
        <v>109</v>
      </c>
      <c r="G23" s="35">
        <v>67.458333333333329</v>
      </c>
      <c r="H23" s="35">
        <v>68.541666666666671</v>
      </c>
      <c r="I23" s="36">
        <f>SUM(G23:H23)</f>
        <v>136</v>
      </c>
    </row>
    <row r="24" spans="1:18" ht="22.5">
      <c r="A24" s="11" t="s">
        <v>169</v>
      </c>
      <c r="B24" s="12" t="s">
        <v>105</v>
      </c>
      <c r="C24" s="13"/>
      <c r="D24" s="26"/>
      <c r="E24" s="24">
        <v>203</v>
      </c>
      <c r="F24" s="12" t="s">
        <v>110</v>
      </c>
      <c r="G24" s="35">
        <v>65.125</v>
      </c>
      <c r="H24" s="35">
        <v>68.208333333333329</v>
      </c>
      <c r="I24" s="36">
        <f>SUM(G24:H24)</f>
        <v>133.33333333333331</v>
      </c>
    </row>
    <row r="25" spans="1:18" ht="25.5">
      <c r="A25" s="11" t="s">
        <v>170</v>
      </c>
      <c r="B25" s="12" t="s">
        <v>96</v>
      </c>
      <c r="C25" s="13" t="s">
        <v>97</v>
      </c>
      <c r="D25" s="13" t="s">
        <v>98</v>
      </c>
      <c r="E25" s="24">
        <v>118</v>
      </c>
      <c r="F25" s="12" t="s">
        <v>107</v>
      </c>
      <c r="G25" s="35">
        <v>65.666666666666671</v>
      </c>
      <c r="H25" s="35">
        <v>66.291666666666671</v>
      </c>
      <c r="I25" s="36">
        <f>SUM(G25:H25)</f>
        <v>131.95833333333334</v>
      </c>
    </row>
    <row r="26" spans="1:18" ht="25.5">
      <c r="A26" s="11">
        <v>4</v>
      </c>
      <c r="B26" s="12" t="s">
        <v>93</v>
      </c>
      <c r="C26" s="13" t="s">
        <v>94</v>
      </c>
      <c r="D26" s="13" t="s">
        <v>95</v>
      </c>
      <c r="E26" s="24">
        <v>117</v>
      </c>
      <c r="F26" s="12" t="s">
        <v>106</v>
      </c>
      <c r="G26" s="35">
        <v>62.958333333333336</v>
      </c>
      <c r="H26" s="35">
        <v>64.416666666666671</v>
      </c>
      <c r="I26" s="36">
        <f>SUM(G26:H26)</f>
        <v>127.375</v>
      </c>
    </row>
    <row r="27" spans="1:18" ht="22.5">
      <c r="A27" s="11"/>
      <c r="B27" s="12" t="s">
        <v>105</v>
      </c>
      <c r="C27" s="13"/>
      <c r="D27" s="26"/>
      <c r="E27" s="24">
        <v>215</v>
      </c>
      <c r="F27" s="12" t="s">
        <v>111</v>
      </c>
      <c r="G27" s="35">
        <v>56.875</v>
      </c>
      <c r="H27" s="35">
        <v>60.875</v>
      </c>
      <c r="I27" s="36">
        <f>SUM(G27:H27)</f>
        <v>117.75</v>
      </c>
    </row>
  </sheetData>
  <sortState ref="B12:P16">
    <sortCondition descending="1" ref="P12:P16"/>
  </sortState>
  <mergeCells count="19">
    <mergeCell ref="K14:M14"/>
    <mergeCell ref="N14:P14"/>
    <mergeCell ref="Q14:Q15"/>
    <mergeCell ref="R14:R15"/>
    <mergeCell ref="A14:A15"/>
    <mergeCell ref="C14:C15"/>
    <mergeCell ref="D14:D15"/>
    <mergeCell ref="G14:G15"/>
    <mergeCell ref="H14:J14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conditionalFormatting sqref="D10:D11">
    <cfRule type="cellIs" dxfId="27" priority="5" stopIfTrue="1" operator="equal">
      <formula>0</formula>
    </cfRule>
    <cfRule type="cellIs" dxfId="26" priority="6" stopIfTrue="1" operator="equal">
      <formula>#N/A</formula>
    </cfRule>
  </conditionalFormatting>
  <conditionalFormatting sqref="D26:D27">
    <cfRule type="cellIs" dxfId="25" priority="1" stopIfTrue="1" operator="equal">
      <formula>0</formula>
    </cfRule>
    <cfRule type="cellIs" dxfId="24" priority="2" stopIfTrue="1" operator="equal">
      <formula>#N/A</formula>
    </cfRule>
  </conditionalFormatting>
  <conditionalFormatting sqref="D19:D20">
    <cfRule type="cellIs" dxfId="23" priority="3" stopIfTrue="1" operator="equal">
      <formula>0</formula>
    </cfRule>
    <cfRule type="cellIs" dxfId="22" priority="4" stopIfTrue="1" operator="equal">
      <formula>#N/A</formula>
    </cfRule>
  </conditionalFormatting>
  <pageMargins left="0.7" right="0.7" top="0.75" bottom="0.75" header="0.3" footer="0.3"/>
  <pageSetup paperSize="9" scale="79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P64"/>
  <sheetViews>
    <sheetView workbookViewId="0">
      <pane xSplit="1" ySplit="5" topLeftCell="B15" activePane="bottomRight" state="frozen"/>
      <selection pane="topRight" activeCell="B1" sqref="B1"/>
      <selection pane="bottomLeft" activeCell="A11" sqref="A11"/>
      <selection pane="bottomRight" activeCell="F1" sqref="F1"/>
    </sheetView>
  </sheetViews>
  <sheetFormatPr defaultRowHeight="15"/>
  <cols>
    <col min="1" max="1" width="9.7109375" customWidth="1"/>
    <col min="2" max="2" width="22" customWidth="1"/>
    <col min="3" max="3" width="14.42578125" hidden="1" customWidth="1"/>
    <col min="4" max="4" width="7.5703125" hidden="1" customWidth="1"/>
    <col min="5" max="5" width="4" bestFit="1" customWidth="1"/>
    <col min="6" max="6" width="59.28515625" customWidth="1"/>
    <col min="7" max="7" width="6.28515625" customWidth="1"/>
    <col min="15" max="15" width="12.85546875" customWidth="1"/>
  </cols>
  <sheetData>
    <row r="1" spans="1:16" ht="26.25">
      <c r="A1" s="41" t="s">
        <v>193</v>
      </c>
      <c r="B1" s="41"/>
      <c r="C1" s="1"/>
      <c r="D1" s="1"/>
      <c r="E1" s="1"/>
      <c r="F1" s="1"/>
      <c r="O1" s="2" t="s">
        <v>0</v>
      </c>
    </row>
    <row r="2" spans="1:16" ht="21">
      <c r="A2" s="40" t="s">
        <v>216</v>
      </c>
      <c r="B2" s="40"/>
      <c r="C2" s="1"/>
      <c r="D2" s="1"/>
      <c r="E2" s="1"/>
      <c r="F2" s="1"/>
    </row>
    <row r="3" spans="1:16" ht="17.45" customHeight="1">
      <c r="A3" s="40"/>
      <c r="B3" s="40"/>
      <c r="C3" s="1"/>
      <c r="D3" s="1"/>
      <c r="E3" s="1"/>
      <c r="F3" s="1"/>
    </row>
    <row r="4" spans="1:16">
      <c r="A4" s="39" t="s">
        <v>13</v>
      </c>
      <c r="G4" s="5">
        <v>300</v>
      </c>
      <c r="H4" s="5"/>
      <c r="I4" s="5"/>
      <c r="O4" s="6">
        <v>42252</v>
      </c>
    </row>
    <row r="5" spans="1:16">
      <c r="A5" s="62" t="s">
        <v>1</v>
      </c>
      <c r="B5" s="7" t="s">
        <v>198</v>
      </c>
      <c r="C5" s="63" t="s">
        <v>3</v>
      </c>
      <c r="D5" s="63" t="s">
        <v>4</v>
      </c>
      <c r="E5" s="75"/>
      <c r="F5" s="7" t="s">
        <v>199</v>
      </c>
      <c r="G5" s="65" t="s">
        <v>6</v>
      </c>
      <c r="H5" s="61" t="s">
        <v>174</v>
      </c>
      <c r="I5" s="61"/>
      <c r="J5" s="61" t="s">
        <v>175</v>
      </c>
      <c r="K5" s="61"/>
      <c r="L5" s="61" t="s">
        <v>176</v>
      </c>
      <c r="M5" s="61"/>
      <c r="N5" s="61" t="s">
        <v>7</v>
      </c>
      <c r="O5" s="74" t="s">
        <v>8</v>
      </c>
      <c r="P5" s="74" t="s">
        <v>9</v>
      </c>
    </row>
    <row r="6" spans="1:16">
      <c r="A6" s="62"/>
      <c r="B6" s="8" t="s">
        <v>10</v>
      </c>
      <c r="C6" s="64"/>
      <c r="D6" s="64"/>
      <c r="E6" s="75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6" ht="26.1" customHeight="1">
      <c r="A7" s="11" t="s">
        <v>168</v>
      </c>
      <c r="B7" s="12" t="s">
        <v>19</v>
      </c>
      <c r="C7" s="13" t="s">
        <v>20</v>
      </c>
      <c r="D7" s="13" t="s">
        <v>22</v>
      </c>
      <c r="E7" s="24">
        <v>108</v>
      </c>
      <c r="F7" s="12" t="s">
        <v>59</v>
      </c>
      <c r="G7" s="20"/>
      <c r="H7" s="19">
        <v>209</v>
      </c>
      <c r="I7" s="16">
        <f t="shared" ref="I7:I23" si="0">H7/$G$4*100</f>
        <v>69.666666666666671</v>
      </c>
      <c r="J7" s="17">
        <v>213</v>
      </c>
      <c r="K7" s="18">
        <f t="shared" ref="K7:K23" si="1">J7/$G$4*100</f>
        <v>71</v>
      </c>
      <c r="L7" s="17">
        <v>202</v>
      </c>
      <c r="M7" s="18">
        <f t="shared" ref="M7:M23" si="2">L7/$G$4*100</f>
        <v>67.333333333333329</v>
      </c>
      <c r="N7" s="17"/>
      <c r="O7" s="19">
        <f t="shared" ref="O7:O23" si="3">H7+J7+L7</f>
        <v>624</v>
      </c>
      <c r="P7" s="18">
        <f t="shared" ref="P7:P23" si="4">(I7+K7+M7)/3</f>
        <v>69.333333333333329</v>
      </c>
    </row>
    <row r="8" spans="1:16" ht="26.1" customHeight="1">
      <c r="A8" s="11" t="s">
        <v>169</v>
      </c>
      <c r="B8" s="12" t="s">
        <v>31</v>
      </c>
      <c r="C8" s="13" t="s">
        <v>32</v>
      </c>
      <c r="D8" s="13" t="s">
        <v>34</v>
      </c>
      <c r="E8" s="24">
        <v>131</v>
      </c>
      <c r="F8" s="12" t="s">
        <v>63</v>
      </c>
      <c r="G8" s="14"/>
      <c r="H8" s="11">
        <v>208</v>
      </c>
      <c r="I8" s="16">
        <f t="shared" si="0"/>
        <v>69.333333333333343</v>
      </c>
      <c r="J8" s="17">
        <v>205.5</v>
      </c>
      <c r="K8" s="18">
        <f t="shared" si="1"/>
        <v>68.5</v>
      </c>
      <c r="L8" s="17">
        <v>196</v>
      </c>
      <c r="M8" s="18">
        <f t="shared" si="2"/>
        <v>65.333333333333329</v>
      </c>
      <c r="N8" s="17"/>
      <c r="O8" s="19">
        <f t="shared" si="3"/>
        <v>609.5</v>
      </c>
      <c r="P8" s="18">
        <f t="shared" si="4"/>
        <v>67.722222222222229</v>
      </c>
    </row>
    <row r="9" spans="1:16" ht="26.1" customHeight="1">
      <c r="A9" s="11" t="s">
        <v>170</v>
      </c>
      <c r="B9" s="12" t="s">
        <v>35</v>
      </c>
      <c r="C9" s="13" t="s">
        <v>36</v>
      </c>
      <c r="D9" s="13" t="s">
        <v>37</v>
      </c>
      <c r="E9" s="24">
        <v>124</v>
      </c>
      <c r="F9" s="12" t="s">
        <v>64</v>
      </c>
      <c r="G9" s="14"/>
      <c r="H9" s="11">
        <v>199.5</v>
      </c>
      <c r="I9" s="16">
        <f t="shared" si="0"/>
        <v>66.5</v>
      </c>
      <c r="J9" s="17">
        <v>211</v>
      </c>
      <c r="K9" s="18">
        <f t="shared" si="1"/>
        <v>70.333333333333343</v>
      </c>
      <c r="L9" s="17">
        <v>198.5</v>
      </c>
      <c r="M9" s="18">
        <f t="shared" si="2"/>
        <v>66.166666666666657</v>
      </c>
      <c r="N9" s="17"/>
      <c r="O9" s="19">
        <f t="shared" si="3"/>
        <v>609</v>
      </c>
      <c r="P9" s="18">
        <f t="shared" si="4"/>
        <v>67.666666666666671</v>
      </c>
    </row>
    <row r="10" spans="1:16" ht="26.1" customHeight="1">
      <c r="A10" s="11" t="s">
        <v>180</v>
      </c>
      <c r="B10" s="12" t="s">
        <v>19</v>
      </c>
      <c r="C10" s="13" t="s">
        <v>20</v>
      </c>
      <c r="D10" s="13" t="s">
        <v>21</v>
      </c>
      <c r="E10" s="24">
        <v>107</v>
      </c>
      <c r="F10" s="12" t="s">
        <v>58</v>
      </c>
      <c r="G10" s="14"/>
      <c r="H10" s="15">
        <v>197</v>
      </c>
      <c r="I10" s="16">
        <f t="shared" si="0"/>
        <v>65.666666666666657</v>
      </c>
      <c r="J10" s="17">
        <v>209</v>
      </c>
      <c r="K10" s="18">
        <f t="shared" si="1"/>
        <v>69.666666666666671</v>
      </c>
      <c r="L10" s="17">
        <v>198.5</v>
      </c>
      <c r="M10" s="18">
        <f t="shared" si="2"/>
        <v>66.166666666666657</v>
      </c>
      <c r="N10" s="17"/>
      <c r="O10" s="19">
        <f t="shared" si="3"/>
        <v>604.5</v>
      </c>
      <c r="P10" s="18">
        <f t="shared" si="4"/>
        <v>67.166666666666657</v>
      </c>
    </row>
    <row r="11" spans="1:16" ht="26.1" customHeight="1">
      <c r="A11" s="11" t="s">
        <v>181</v>
      </c>
      <c r="B11" s="12" t="s">
        <v>42</v>
      </c>
      <c r="C11" s="13" t="s">
        <v>43</v>
      </c>
      <c r="D11" s="13" t="s">
        <v>44</v>
      </c>
      <c r="E11" s="24">
        <v>134</v>
      </c>
      <c r="F11" s="12" t="s">
        <v>67</v>
      </c>
      <c r="G11" s="14"/>
      <c r="H11" s="11">
        <v>204.5</v>
      </c>
      <c r="I11" s="16">
        <f t="shared" si="0"/>
        <v>68.166666666666657</v>
      </c>
      <c r="J11" s="17">
        <v>204</v>
      </c>
      <c r="K11" s="18">
        <f t="shared" si="1"/>
        <v>68</v>
      </c>
      <c r="L11" s="17">
        <v>195</v>
      </c>
      <c r="M11" s="18">
        <f t="shared" si="2"/>
        <v>65</v>
      </c>
      <c r="N11" s="17"/>
      <c r="O11" s="19">
        <f t="shared" si="3"/>
        <v>603.5</v>
      </c>
      <c r="P11" s="18">
        <f t="shared" si="4"/>
        <v>67.055555555555557</v>
      </c>
    </row>
    <row r="12" spans="1:16" ht="26.1" customHeight="1">
      <c r="A12" s="11">
        <v>6</v>
      </c>
      <c r="B12" s="12" t="s">
        <v>31</v>
      </c>
      <c r="C12" s="13" t="s">
        <v>32</v>
      </c>
      <c r="D12" s="13" t="s">
        <v>33</v>
      </c>
      <c r="E12" s="24">
        <v>120</v>
      </c>
      <c r="F12" s="12" t="s">
        <v>62</v>
      </c>
      <c r="G12" s="14"/>
      <c r="H12" s="11">
        <v>193</v>
      </c>
      <c r="I12" s="16">
        <f t="shared" si="0"/>
        <v>64.333333333333329</v>
      </c>
      <c r="J12" s="17">
        <v>208.5</v>
      </c>
      <c r="K12" s="18">
        <f t="shared" si="1"/>
        <v>69.5</v>
      </c>
      <c r="L12" s="17">
        <v>200</v>
      </c>
      <c r="M12" s="18">
        <f t="shared" si="2"/>
        <v>66.666666666666657</v>
      </c>
      <c r="N12" s="17"/>
      <c r="O12" s="19">
        <f t="shared" si="3"/>
        <v>601.5</v>
      </c>
      <c r="P12" s="18">
        <f t="shared" si="4"/>
        <v>66.833333333333329</v>
      </c>
    </row>
    <row r="13" spans="1:16" ht="26.1" customHeight="1">
      <c r="A13" s="11">
        <v>7</v>
      </c>
      <c r="B13" s="12" t="s">
        <v>49</v>
      </c>
      <c r="C13" s="13" t="s">
        <v>50</v>
      </c>
      <c r="D13" s="13" t="s">
        <v>51</v>
      </c>
      <c r="E13" s="24">
        <v>144</v>
      </c>
      <c r="F13" s="12" t="s">
        <v>70</v>
      </c>
      <c r="G13" s="14"/>
      <c r="H13" s="11">
        <v>200.5</v>
      </c>
      <c r="I13" s="16">
        <f t="shared" si="0"/>
        <v>66.833333333333329</v>
      </c>
      <c r="J13" s="17">
        <v>202</v>
      </c>
      <c r="K13" s="18">
        <f t="shared" si="1"/>
        <v>67.333333333333329</v>
      </c>
      <c r="L13" s="17">
        <v>196</v>
      </c>
      <c r="M13" s="18">
        <f t="shared" si="2"/>
        <v>65.333333333333329</v>
      </c>
      <c r="N13" s="17"/>
      <c r="O13" s="19">
        <f t="shared" si="3"/>
        <v>598.5</v>
      </c>
      <c r="P13" s="18">
        <f t="shared" si="4"/>
        <v>66.5</v>
      </c>
    </row>
    <row r="14" spans="1:16" ht="26.1" customHeight="1">
      <c r="A14" s="11">
        <v>8</v>
      </c>
      <c r="B14" s="12" t="s">
        <v>55</v>
      </c>
      <c r="C14" s="13"/>
      <c r="D14" s="23"/>
      <c r="E14" s="24">
        <v>213</v>
      </c>
      <c r="F14" s="12" t="s">
        <v>72</v>
      </c>
      <c r="G14" s="14"/>
      <c r="H14" s="11">
        <v>202</v>
      </c>
      <c r="I14" s="16">
        <f t="shared" si="0"/>
        <v>67.333333333333329</v>
      </c>
      <c r="J14" s="17">
        <v>195.5</v>
      </c>
      <c r="K14" s="18">
        <f t="shared" si="1"/>
        <v>65.166666666666657</v>
      </c>
      <c r="L14" s="17">
        <v>191</v>
      </c>
      <c r="M14" s="18">
        <f t="shared" si="2"/>
        <v>63.666666666666671</v>
      </c>
      <c r="N14" s="17"/>
      <c r="O14" s="19">
        <f t="shared" si="3"/>
        <v>588.5</v>
      </c>
      <c r="P14" s="18">
        <f t="shared" si="4"/>
        <v>65.3888888888889</v>
      </c>
    </row>
    <row r="15" spans="1:16" ht="26.1" customHeight="1">
      <c r="A15" s="11">
        <v>9</v>
      </c>
      <c r="B15" s="12" t="s">
        <v>26</v>
      </c>
      <c r="C15" s="13" t="s">
        <v>27</v>
      </c>
      <c r="D15" s="13" t="s">
        <v>28</v>
      </c>
      <c r="E15" s="24">
        <v>113</v>
      </c>
      <c r="F15" s="12" t="s">
        <v>61</v>
      </c>
      <c r="G15" s="14"/>
      <c r="H15" s="11">
        <v>195.5</v>
      </c>
      <c r="I15" s="16">
        <f t="shared" si="0"/>
        <v>65.166666666666657</v>
      </c>
      <c r="J15" s="17">
        <v>200</v>
      </c>
      <c r="K15" s="18">
        <f t="shared" si="1"/>
        <v>66.666666666666657</v>
      </c>
      <c r="L15" s="17">
        <v>192.5</v>
      </c>
      <c r="M15" s="18">
        <f t="shared" si="2"/>
        <v>64.166666666666671</v>
      </c>
      <c r="N15" s="17"/>
      <c r="O15" s="19">
        <f t="shared" si="3"/>
        <v>588</v>
      </c>
      <c r="P15" s="18">
        <f t="shared" si="4"/>
        <v>65.333333333333329</v>
      </c>
    </row>
    <row r="16" spans="1:16" ht="26.1" customHeight="1">
      <c r="A16" s="11">
        <v>10</v>
      </c>
      <c r="B16" s="12" t="s">
        <v>23</v>
      </c>
      <c r="C16" s="13" t="s">
        <v>24</v>
      </c>
      <c r="D16" s="13" t="s">
        <v>25</v>
      </c>
      <c r="E16" s="24">
        <v>112</v>
      </c>
      <c r="F16" s="12" t="s">
        <v>60</v>
      </c>
      <c r="G16" s="14"/>
      <c r="H16" s="11">
        <v>195.5</v>
      </c>
      <c r="I16" s="16">
        <f t="shared" si="0"/>
        <v>65.166666666666657</v>
      </c>
      <c r="J16" s="17">
        <v>199.5</v>
      </c>
      <c r="K16" s="18">
        <f t="shared" si="1"/>
        <v>66.5</v>
      </c>
      <c r="L16" s="17">
        <v>192</v>
      </c>
      <c r="M16" s="18">
        <f t="shared" si="2"/>
        <v>64</v>
      </c>
      <c r="N16" s="17"/>
      <c r="O16" s="19">
        <f t="shared" si="3"/>
        <v>587</v>
      </c>
      <c r="P16" s="18">
        <f t="shared" si="4"/>
        <v>65.222222222222214</v>
      </c>
    </row>
    <row r="17" spans="1:16" ht="26.1" customHeight="1">
      <c r="A17" s="11">
        <v>11</v>
      </c>
      <c r="B17" s="12" t="s">
        <v>39</v>
      </c>
      <c r="C17" s="13" t="s">
        <v>40</v>
      </c>
      <c r="D17" s="13" t="s">
        <v>41</v>
      </c>
      <c r="E17" s="24">
        <v>126</v>
      </c>
      <c r="F17" s="12" t="s">
        <v>66</v>
      </c>
      <c r="G17" s="14"/>
      <c r="H17" s="11">
        <v>197.5</v>
      </c>
      <c r="I17" s="16">
        <f t="shared" si="0"/>
        <v>65.833333333333329</v>
      </c>
      <c r="J17" s="17">
        <v>192</v>
      </c>
      <c r="K17" s="18">
        <f t="shared" si="1"/>
        <v>64</v>
      </c>
      <c r="L17" s="17">
        <v>190.5</v>
      </c>
      <c r="M17" s="18">
        <f t="shared" si="2"/>
        <v>63.5</v>
      </c>
      <c r="N17" s="17"/>
      <c r="O17" s="19">
        <f t="shared" si="3"/>
        <v>580</v>
      </c>
      <c r="P17" s="18">
        <f t="shared" si="4"/>
        <v>64.444444444444443</v>
      </c>
    </row>
    <row r="18" spans="1:16" ht="26.1" customHeight="1">
      <c r="A18" s="11">
        <v>12</v>
      </c>
      <c r="B18" s="12" t="s">
        <v>42</v>
      </c>
      <c r="C18" s="13" t="s">
        <v>43</v>
      </c>
      <c r="D18" s="13" t="s">
        <v>45</v>
      </c>
      <c r="E18" s="24">
        <v>135</v>
      </c>
      <c r="F18" s="12" t="s">
        <v>68</v>
      </c>
      <c r="G18" s="14"/>
      <c r="H18" s="11">
        <v>188</v>
      </c>
      <c r="I18" s="16">
        <f t="shared" si="0"/>
        <v>62.666666666666671</v>
      </c>
      <c r="J18" s="17">
        <v>192.5</v>
      </c>
      <c r="K18" s="18">
        <f t="shared" si="1"/>
        <v>64.166666666666671</v>
      </c>
      <c r="L18" s="17">
        <v>195</v>
      </c>
      <c r="M18" s="18">
        <f t="shared" si="2"/>
        <v>65</v>
      </c>
      <c r="N18" s="17"/>
      <c r="O18" s="19">
        <f t="shared" si="3"/>
        <v>575.5</v>
      </c>
      <c r="P18" s="18">
        <f t="shared" si="4"/>
        <v>63.94444444444445</v>
      </c>
    </row>
    <row r="19" spans="1:16" ht="26.1" customHeight="1">
      <c r="A19" s="11">
        <v>13</v>
      </c>
      <c r="B19" s="12" t="s">
        <v>52</v>
      </c>
      <c r="C19" s="13" t="s">
        <v>53</v>
      </c>
      <c r="D19" s="13" t="s">
        <v>54</v>
      </c>
      <c r="E19" s="24">
        <v>148</v>
      </c>
      <c r="F19" s="12" t="s">
        <v>71</v>
      </c>
      <c r="G19" s="14"/>
      <c r="H19" s="11">
        <v>189.5</v>
      </c>
      <c r="I19" s="16">
        <f t="shared" si="0"/>
        <v>63.166666666666671</v>
      </c>
      <c r="J19" s="17">
        <v>192</v>
      </c>
      <c r="K19" s="18">
        <f t="shared" si="1"/>
        <v>64</v>
      </c>
      <c r="L19" s="17">
        <v>189.5</v>
      </c>
      <c r="M19" s="18">
        <f t="shared" si="2"/>
        <v>63.166666666666671</v>
      </c>
      <c r="N19" s="17"/>
      <c r="O19" s="19">
        <f t="shared" si="3"/>
        <v>571</v>
      </c>
      <c r="P19" s="18">
        <f t="shared" si="4"/>
        <v>63.44444444444445</v>
      </c>
    </row>
    <row r="20" spans="1:16" ht="26.1" customHeight="1">
      <c r="A20" s="11">
        <v>14</v>
      </c>
      <c r="B20" s="12" t="s">
        <v>35</v>
      </c>
      <c r="C20" s="13" t="s">
        <v>36</v>
      </c>
      <c r="D20" s="13" t="s">
        <v>38</v>
      </c>
      <c r="E20" s="24">
        <v>125</v>
      </c>
      <c r="F20" s="12" t="s">
        <v>65</v>
      </c>
      <c r="G20" s="14"/>
      <c r="H20" s="11">
        <v>187.5</v>
      </c>
      <c r="I20" s="16">
        <f t="shared" si="0"/>
        <v>62.5</v>
      </c>
      <c r="J20" s="17">
        <v>188</v>
      </c>
      <c r="K20" s="18">
        <f t="shared" si="1"/>
        <v>62.666666666666671</v>
      </c>
      <c r="L20" s="17">
        <v>189</v>
      </c>
      <c r="M20" s="18">
        <f t="shared" si="2"/>
        <v>63</v>
      </c>
      <c r="N20" s="17"/>
      <c r="O20" s="19">
        <f t="shared" si="3"/>
        <v>564.5</v>
      </c>
      <c r="P20" s="18">
        <f t="shared" si="4"/>
        <v>62.722222222222229</v>
      </c>
    </row>
    <row r="21" spans="1:16" ht="26.1" customHeight="1">
      <c r="A21" s="11">
        <v>15</v>
      </c>
      <c r="B21" s="12" t="s">
        <v>16</v>
      </c>
      <c r="C21" s="13" t="s">
        <v>17</v>
      </c>
      <c r="D21" s="13" t="s">
        <v>18</v>
      </c>
      <c r="E21" s="24">
        <v>105</v>
      </c>
      <c r="F21" s="12" t="s">
        <v>57</v>
      </c>
      <c r="G21" s="14"/>
      <c r="H21" s="15">
        <v>181.5</v>
      </c>
      <c r="I21" s="16">
        <f t="shared" si="0"/>
        <v>60.5</v>
      </c>
      <c r="J21" s="17">
        <v>198.5</v>
      </c>
      <c r="K21" s="18">
        <f t="shared" si="1"/>
        <v>66.166666666666657</v>
      </c>
      <c r="L21" s="17">
        <v>184</v>
      </c>
      <c r="M21" s="18">
        <f t="shared" si="2"/>
        <v>61.333333333333329</v>
      </c>
      <c r="N21" s="17"/>
      <c r="O21" s="19">
        <f t="shared" si="3"/>
        <v>564</v>
      </c>
      <c r="P21" s="18">
        <f t="shared" si="4"/>
        <v>62.666666666666664</v>
      </c>
    </row>
    <row r="22" spans="1:16" ht="26.1" customHeight="1">
      <c r="A22" s="11">
        <v>16</v>
      </c>
      <c r="B22" s="12" t="s">
        <v>56</v>
      </c>
      <c r="C22" s="13"/>
      <c r="D22" s="23"/>
      <c r="E22" s="24">
        <v>213</v>
      </c>
      <c r="F22" s="12" t="s">
        <v>72</v>
      </c>
      <c r="G22" s="14"/>
      <c r="H22" s="11">
        <v>192</v>
      </c>
      <c r="I22" s="16">
        <f t="shared" si="0"/>
        <v>64</v>
      </c>
      <c r="J22" s="17">
        <v>185</v>
      </c>
      <c r="K22" s="18">
        <f t="shared" si="1"/>
        <v>61.666666666666671</v>
      </c>
      <c r="L22" s="17">
        <v>185</v>
      </c>
      <c r="M22" s="18">
        <f t="shared" si="2"/>
        <v>61.666666666666671</v>
      </c>
      <c r="N22" s="17"/>
      <c r="O22" s="19">
        <f t="shared" si="3"/>
        <v>562</v>
      </c>
      <c r="P22" s="18">
        <f t="shared" si="4"/>
        <v>62.44444444444445</v>
      </c>
    </row>
    <row r="23" spans="1:16" ht="26.1" customHeight="1">
      <c r="A23" s="11">
        <v>17</v>
      </c>
      <c r="B23" s="12" t="s">
        <v>46</v>
      </c>
      <c r="C23" s="13" t="s">
        <v>47</v>
      </c>
      <c r="D23" s="13" t="s">
        <v>48</v>
      </c>
      <c r="E23" s="24">
        <v>137</v>
      </c>
      <c r="F23" s="12" t="s">
        <v>69</v>
      </c>
      <c r="G23" s="14"/>
      <c r="H23" s="11">
        <v>190.5</v>
      </c>
      <c r="I23" s="16">
        <f t="shared" si="0"/>
        <v>63.5</v>
      </c>
      <c r="J23" s="17">
        <v>181</v>
      </c>
      <c r="K23" s="18">
        <f t="shared" si="1"/>
        <v>60.333333333333336</v>
      </c>
      <c r="L23" s="17">
        <v>183</v>
      </c>
      <c r="M23" s="18">
        <f t="shared" si="2"/>
        <v>61</v>
      </c>
      <c r="N23" s="17"/>
      <c r="O23" s="19">
        <f t="shared" si="3"/>
        <v>554.5</v>
      </c>
      <c r="P23" s="18">
        <f t="shared" si="4"/>
        <v>61.611111111111114</v>
      </c>
    </row>
    <row r="24" spans="1:16" ht="21" customHeight="1"/>
    <row r="25" spans="1:16">
      <c r="A25" s="37" t="s">
        <v>195</v>
      </c>
      <c r="G25" s="5">
        <v>370</v>
      </c>
      <c r="H25" s="5"/>
      <c r="I25" s="5"/>
      <c r="O25" s="6">
        <v>42253</v>
      </c>
    </row>
    <row r="26" spans="1:16">
      <c r="A26" s="62" t="s">
        <v>1</v>
      </c>
      <c r="B26" s="7" t="s">
        <v>198</v>
      </c>
      <c r="C26" s="63" t="s">
        <v>3</v>
      </c>
      <c r="D26" s="63" t="s">
        <v>4</v>
      </c>
      <c r="E26" s="28"/>
      <c r="F26" s="7" t="s">
        <v>199</v>
      </c>
      <c r="G26" s="65" t="s">
        <v>6</v>
      </c>
      <c r="H26" s="61" t="s">
        <v>172</v>
      </c>
      <c r="I26" s="61"/>
      <c r="J26" s="61" t="s">
        <v>188</v>
      </c>
      <c r="K26" s="61"/>
      <c r="L26" s="61" t="s">
        <v>215</v>
      </c>
      <c r="M26" s="61"/>
      <c r="N26" s="61" t="s">
        <v>7</v>
      </c>
      <c r="O26" s="74" t="s">
        <v>8</v>
      </c>
      <c r="P26" s="74" t="s">
        <v>9</v>
      </c>
    </row>
    <row r="27" spans="1:16">
      <c r="A27" s="62"/>
      <c r="B27" s="8" t="s">
        <v>10</v>
      </c>
      <c r="C27" s="64"/>
      <c r="D27" s="64"/>
      <c r="E27" s="29"/>
      <c r="F27" s="8" t="s">
        <v>11</v>
      </c>
      <c r="G27" s="65"/>
      <c r="H27" s="9" t="s">
        <v>12</v>
      </c>
      <c r="I27" s="27" t="s">
        <v>9</v>
      </c>
      <c r="J27" s="9" t="s">
        <v>12</v>
      </c>
      <c r="K27" s="27" t="s">
        <v>9</v>
      </c>
      <c r="L27" s="9" t="s">
        <v>12</v>
      </c>
      <c r="M27" s="27" t="s">
        <v>9</v>
      </c>
      <c r="N27" s="61"/>
      <c r="O27" s="74"/>
      <c r="P27" s="74"/>
    </row>
    <row r="28" spans="1:16" ht="25.5">
      <c r="A28" s="11" t="s">
        <v>168</v>
      </c>
      <c r="B28" s="12" t="s">
        <v>19</v>
      </c>
      <c r="C28" s="13" t="s">
        <v>20</v>
      </c>
      <c r="D28" s="13" t="s">
        <v>22</v>
      </c>
      <c r="E28" s="24">
        <v>108</v>
      </c>
      <c r="F28" s="12" t="s">
        <v>59</v>
      </c>
      <c r="G28" s="20"/>
      <c r="H28" s="19">
        <v>269</v>
      </c>
      <c r="I28" s="16">
        <v>72.702702702702709</v>
      </c>
      <c r="J28" s="17">
        <v>254</v>
      </c>
      <c r="K28" s="18">
        <v>68.648648648648646</v>
      </c>
      <c r="L28" s="17">
        <v>259.5</v>
      </c>
      <c r="M28" s="18">
        <v>70.135135135135144</v>
      </c>
      <c r="N28" s="17"/>
      <c r="O28" s="19">
        <v>782.5</v>
      </c>
      <c r="P28" s="18">
        <v>70.495495495495504</v>
      </c>
    </row>
    <row r="29" spans="1:16" ht="25.5">
      <c r="A29" s="11" t="s">
        <v>169</v>
      </c>
      <c r="B29" s="12" t="s">
        <v>19</v>
      </c>
      <c r="C29" s="13" t="s">
        <v>20</v>
      </c>
      <c r="D29" s="13" t="s">
        <v>21</v>
      </c>
      <c r="E29" s="24">
        <v>107</v>
      </c>
      <c r="F29" s="12" t="s">
        <v>58</v>
      </c>
      <c r="G29" s="14"/>
      <c r="H29" s="15">
        <v>260</v>
      </c>
      <c r="I29" s="16">
        <v>70.270270270270274</v>
      </c>
      <c r="J29" s="17">
        <v>255.5</v>
      </c>
      <c r="K29" s="18">
        <v>69.054054054054063</v>
      </c>
      <c r="L29" s="17">
        <v>259</v>
      </c>
      <c r="M29" s="18">
        <v>70</v>
      </c>
      <c r="N29" s="17"/>
      <c r="O29" s="19">
        <v>774.5</v>
      </c>
      <c r="P29" s="18">
        <v>69.77477477477477</v>
      </c>
    </row>
    <row r="30" spans="1:16" ht="25.5">
      <c r="A30" s="11" t="s">
        <v>170</v>
      </c>
      <c r="B30" s="12" t="s">
        <v>31</v>
      </c>
      <c r="C30" s="13" t="s">
        <v>32</v>
      </c>
      <c r="D30" s="13" t="s">
        <v>33</v>
      </c>
      <c r="E30" s="24">
        <v>120</v>
      </c>
      <c r="F30" s="12" t="s">
        <v>62</v>
      </c>
      <c r="G30" s="14"/>
      <c r="H30" s="11">
        <v>253</v>
      </c>
      <c r="I30" s="16">
        <v>68.378378378378386</v>
      </c>
      <c r="J30" s="17">
        <v>256.5</v>
      </c>
      <c r="K30" s="18">
        <v>69.324324324324323</v>
      </c>
      <c r="L30" s="17">
        <v>251.5</v>
      </c>
      <c r="M30" s="18">
        <v>67.972972972972983</v>
      </c>
      <c r="N30" s="17">
        <v>1</v>
      </c>
      <c r="O30" s="19">
        <v>761</v>
      </c>
      <c r="P30" s="18">
        <v>68.558558558558559</v>
      </c>
    </row>
    <row r="31" spans="1:16" ht="25.5">
      <c r="A31" s="11" t="s">
        <v>180</v>
      </c>
      <c r="B31" s="12" t="s">
        <v>31</v>
      </c>
      <c r="C31" s="13" t="s">
        <v>32</v>
      </c>
      <c r="D31" s="13" t="s">
        <v>34</v>
      </c>
      <c r="E31" s="24">
        <v>131</v>
      </c>
      <c r="F31" s="12" t="s">
        <v>63</v>
      </c>
      <c r="G31" s="14"/>
      <c r="H31" s="11">
        <v>253.5</v>
      </c>
      <c r="I31" s="16">
        <v>68.513513513513516</v>
      </c>
      <c r="J31" s="17">
        <v>250</v>
      </c>
      <c r="K31" s="18">
        <v>67.567567567567565</v>
      </c>
      <c r="L31" s="17">
        <v>256.5</v>
      </c>
      <c r="M31" s="18">
        <v>69.324324324324323</v>
      </c>
      <c r="N31" s="17"/>
      <c r="O31" s="19">
        <v>760</v>
      </c>
      <c r="P31" s="18">
        <v>68.468468468468473</v>
      </c>
    </row>
    <row r="32" spans="1:16" ht="25.5">
      <c r="A32" s="11" t="s">
        <v>181</v>
      </c>
      <c r="B32" s="12" t="s">
        <v>26</v>
      </c>
      <c r="C32" s="13" t="s">
        <v>27</v>
      </c>
      <c r="D32" s="13" t="s">
        <v>28</v>
      </c>
      <c r="E32" s="24">
        <v>113</v>
      </c>
      <c r="F32" s="12" t="s">
        <v>61</v>
      </c>
      <c r="G32" s="14"/>
      <c r="H32" s="11">
        <v>250.5</v>
      </c>
      <c r="I32" s="16">
        <v>67.702702702702695</v>
      </c>
      <c r="J32" s="17">
        <v>239.5</v>
      </c>
      <c r="K32" s="18">
        <v>64.72972972972974</v>
      </c>
      <c r="L32" s="17">
        <v>246</v>
      </c>
      <c r="M32" s="18">
        <v>66.486486486486484</v>
      </c>
      <c r="N32" s="17"/>
      <c r="O32" s="19">
        <v>736</v>
      </c>
      <c r="P32" s="18">
        <v>66.306306306306311</v>
      </c>
    </row>
    <row r="33" spans="1:16" ht="25.5">
      <c r="A33" s="11">
        <v>6</v>
      </c>
      <c r="B33" s="12" t="s">
        <v>49</v>
      </c>
      <c r="C33" s="13" t="s">
        <v>50</v>
      </c>
      <c r="D33" s="13" t="s">
        <v>51</v>
      </c>
      <c r="E33" s="24">
        <v>144</v>
      </c>
      <c r="F33" s="12" t="s">
        <v>70</v>
      </c>
      <c r="G33" s="14"/>
      <c r="H33" s="11">
        <v>239</v>
      </c>
      <c r="I33" s="16">
        <v>64.594594594594597</v>
      </c>
      <c r="J33" s="17">
        <v>244.5</v>
      </c>
      <c r="K33" s="18">
        <v>66.081081081081081</v>
      </c>
      <c r="L33" s="17">
        <v>245.5</v>
      </c>
      <c r="M33" s="18">
        <v>66.351351351351354</v>
      </c>
      <c r="N33" s="17"/>
      <c r="O33" s="19">
        <v>729</v>
      </c>
      <c r="P33" s="18">
        <v>65.675675675675677</v>
      </c>
    </row>
    <row r="34" spans="1:16" ht="25.5">
      <c r="A34" s="11">
        <v>7</v>
      </c>
      <c r="B34" s="12" t="s">
        <v>52</v>
      </c>
      <c r="C34" s="13" t="s">
        <v>53</v>
      </c>
      <c r="D34" s="13" t="s">
        <v>54</v>
      </c>
      <c r="E34" s="24">
        <v>148</v>
      </c>
      <c r="F34" s="12" t="s">
        <v>71</v>
      </c>
      <c r="G34" s="14"/>
      <c r="H34" s="11">
        <v>239</v>
      </c>
      <c r="I34" s="16">
        <v>64.594594594594597</v>
      </c>
      <c r="J34" s="17">
        <v>236.5</v>
      </c>
      <c r="K34" s="18">
        <v>63.918918918918919</v>
      </c>
      <c r="L34" s="17">
        <v>247</v>
      </c>
      <c r="M34" s="18">
        <v>66.756756756756758</v>
      </c>
      <c r="N34" s="17"/>
      <c r="O34" s="19">
        <v>722.5</v>
      </c>
      <c r="P34" s="18">
        <v>65.090090090090087</v>
      </c>
    </row>
    <row r="35" spans="1:16" ht="22.5">
      <c r="A35" s="11">
        <v>8</v>
      </c>
      <c r="B35" s="12" t="s">
        <v>56</v>
      </c>
      <c r="C35" s="13"/>
      <c r="D35" s="23"/>
      <c r="E35" s="24">
        <v>213</v>
      </c>
      <c r="F35" s="12" t="s">
        <v>72</v>
      </c>
      <c r="G35" s="14"/>
      <c r="H35" s="11">
        <v>233.5</v>
      </c>
      <c r="I35" s="16">
        <v>63.108108108108105</v>
      </c>
      <c r="J35" s="17">
        <v>248.5</v>
      </c>
      <c r="K35" s="18">
        <v>67.162162162162161</v>
      </c>
      <c r="L35" s="17">
        <v>240</v>
      </c>
      <c r="M35" s="18">
        <v>64.86486486486487</v>
      </c>
      <c r="N35" s="17"/>
      <c r="O35" s="19">
        <v>722</v>
      </c>
      <c r="P35" s="18">
        <v>65.045045045045043</v>
      </c>
    </row>
    <row r="36" spans="1:16" ht="25.5">
      <c r="A36" s="11">
        <v>9</v>
      </c>
      <c r="B36" s="12" t="s">
        <v>35</v>
      </c>
      <c r="C36" s="13" t="s">
        <v>36</v>
      </c>
      <c r="D36" s="13" t="s">
        <v>37</v>
      </c>
      <c r="E36" s="24">
        <v>124</v>
      </c>
      <c r="F36" s="12" t="s">
        <v>64</v>
      </c>
      <c r="G36" s="14"/>
      <c r="H36" s="11">
        <v>245.5</v>
      </c>
      <c r="I36" s="16">
        <v>66.351351351351354</v>
      </c>
      <c r="J36" s="17">
        <v>235</v>
      </c>
      <c r="K36" s="18">
        <v>63.513513513513509</v>
      </c>
      <c r="L36" s="17">
        <v>235.5</v>
      </c>
      <c r="M36" s="18">
        <v>63.648648648648653</v>
      </c>
      <c r="N36" s="17"/>
      <c r="O36" s="19">
        <v>716</v>
      </c>
      <c r="P36" s="18">
        <v>64.50450450450451</v>
      </c>
    </row>
    <row r="37" spans="1:16" ht="25.5">
      <c r="A37" s="11">
        <v>10</v>
      </c>
      <c r="B37" s="12" t="s">
        <v>16</v>
      </c>
      <c r="C37" s="13" t="s">
        <v>17</v>
      </c>
      <c r="D37" s="13" t="s">
        <v>18</v>
      </c>
      <c r="E37" s="24">
        <v>105</v>
      </c>
      <c r="F37" s="12" t="s">
        <v>57</v>
      </c>
      <c r="G37" s="14"/>
      <c r="H37" s="15">
        <v>227.5</v>
      </c>
      <c r="I37" s="16">
        <v>61.486486486486491</v>
      </c>
      <c r="J37" s="17">
        <v>241</v>
      </c>
      <c r="K37" s="18">
        <v>65.13513513513513</v>
      </c>
      <c r="L37" s="17">
        <v>244</v>
      </c>
      <c r="M37" s="18">
        <v>65.945945945945951</v>
      </c>
      <c r="N37" s="17"/>
      <c r="O37" s="19">
        <v>712.5</v>
      </c>
      <c r="P37" s="18">
        <v>64.189189189189179</v>
      </c>
    </row>
    <row r="38" spans="1:16" ht="25.5">
      <c r="A38" s="11">
        <v>11</v>
      </c>
      <c r="B38" s="12" t="s">
        <v>42</v>
      </c>
      <c r="C38" s="13" t="s">
        <v>43</v>
      </c>
      <c r="D38" s="13" t="s">
        <v>44</v>
      </c>
      <c r="E38" s="24">
        <v>134</v>
      </c>
      <c r="F38" s="12" t="s">
        <v>67</v>
      </c>
      <c r="G38" s="14"/>
      <c r="H38" s="11">
        <v>237</v>
      </c>
      <c r="I38" s="16">
        <v>64.054054054054049</v>
      </c>
      <c r="J38" s="17">
        <v>238</v>
      </c>
      <c r="K38" s="18">
        <v>64.324324324324323</v>
      </c>
      <c r="L38" s="17">
        <v>237</v>
      </c>
      <c r="M38" s="18">
        <v>64.054054054054049</v>
      </c>
      <c r="N38" s="17"/>
      <c r="O38" s="19">
        <v>712</v>
      </c>
      <c r="P38" s="18">
        <v>64.14414414414415</v>
      </c>
    </row>
    <row r="39" spans="1:16" ht="32.25">
      <c r="A39" s="11">
        <v>12</v>
      </c>
      <c r="B39" s="12" t="s">
        <v>23</v>
      </c>
      <c r="C39" s="13" t="s">
        <v>24</v>
      </c>
      <c r="D39" s="13" t="s">
        <v>25</v>
      </c>
      <c r="E39" s="24">
        <v>112</v>
      </c>
      <c r="F39" s="12" t="s">
        <v>60</v>
      </c>
      <c r="G39" s="14"/>
      <c r="H39" s="11">
        <v>230</v>
      </c>
      <c r="I39" s="16">
        <v>62.162162162162161</v>
      </c>
      <c r="J39" s="17">
        <v>236.5</v>
      </c>
      <c r="K39" s="18">
        <v>63.918918918918919</v>
      </c>
      <c r="L39" s="17">
        <v>245</v>
      </c>
      <c r="M39" s="18">
        <v>66.21621621621621</v>
      </c>
      <c r="N39" s="17"/>
      <c r="O39" s="19">
        <v>711.5</v>
      </c>
      <c r="P39" s="18">
        <v>64.099099099099092</v>
      </c>
    </row>
    <row r="40" spans="1:16" ht="25.5">
      <c r="A40" s="11">
        <v>13</v>
      </c>
      <c r="B40" s="12" t="s">
        <v>46</v>
      </c>
      <c r="C40" s="13" t="s">
        <v>47</v>
      </c>
      <c r="D40" s="13" t="s">
        <v>48</v>
      </c>
      <c r="E40" s="24">
        <v>137</v>
      </c>
      <c r="F40" s="12" t="s">
        <v>69</v>
      </c>
      <c r="G40" s="14"/>
      <c r="H40" s="11">
        <v>234.5</v>
      </c>
      <c r="I40" s="16">
        <v>63.378378378378372</v>
      </c>
      <c r="J40" s="17">
        <v>234</v>
      </c>
      <c r="K40" s="18">
        <v>63.243243243243242</v>
      </c>
      <c r="L40" s="17">
        <v>232.5</v>
      </c>
      <c r="M40" s="18">
        <v>62.837837837837839</v>
      </c>
      <c r="N40" s="17"/>
      <c r="O40" s="19">
        <v>701</v>
      </c>
      <c r="P40" s="18">
        <v>63.153153153153148</v>
      </c>
    </row>
    <row r="41" spans="1:16" ht="22.5">
      <c r="A41" s="11">
        <v>14</v>
      </c>
      <c r="B41" s="12" t="s">
        <v>55</v>
      </c>
      <c r="C41" s="13"/>
      <c r="D41" s="23"/>
      <c r="E41" s="24">
        <v>213</v>
      </c>
      <c r="F41" s="12" t="s">
        <v>72</v>
      </c>
      <c r="G41" s="14"/>
      <c r="H41" s="11">
        <v>234.5</v>
      </c>
      <c r="I41" s="16">
        <v>63.378378378378372</v>
      </c>
      <c r="J41" s="17">
        <v>228</v>
      </c>
      <c r="K41" s="18">
        <v>61.621621621621628</v>
      </c>
      <c r="L41" s="17">
        <v>238</v>
      </c>
      <c r="M41" s="18">
        <v>64.324324324324323</v>
      </c>
      <c r="N41" s="17"/>
      <c r="O41" s="19">
        <v>700.5</v>
      </c>
      <c r="P41" s="18">
        <v>63.108108108108105</v>
      </c>
    </row>
    <row r="42" spans="1:16" ht="25.5">
      <c r="A42" s="11">
        <v>15</v>
      </c>
      <c r="B42" s="12" t="s">
        <v>35</v>
      </c>
      <c r="C42" s="13" t="s">
        <v>36</v>
      </c>
      <c r="D42" s="13" t="s">
        <v>38</v>
      </c>
      <c r="E42" s="24">
        <v>125</v>
      </c>
      <c r="F42" s="12" t="s">
        <v>65</v>
      </c>
      <c r="G42" s="14"/>
      <c r="H42" s="11">
        <v>228.5</v>
      </c>
      <c r="I42" s="16">
        <v>61.756756756756758</v>
      </c>
      <c r="J42" s="17">
        <v>237.5</v>
      </c>
      <c r="K42" s="18">
        <v>64.189189189189193</v>
      </c>
      <c r="L42" s="17">
        <v>233.5</v>
      </c>
      <c r="M42" s="18">
        <v>63.108108108108105</v>
      </c>
      <c r="N42" s="17"/>
      <c r="O42" s="19">
        <v>699.5</v>
      </c>
      <c r="P42" s="18">
        <v>63.018018018018019</v>
      </c>
    </row>
    <row r="43" spans="1:16" ht="25.5">
      <c r="A43" s="11">
        <v>16</v>
      </c>
      <c r="B43" s="12" t="s">
        <v>39</v>
      </c>
      <c r="C43" s="13" t="s">
        <v>40</v>
      </c>
      <c r="D43" s="13" t="s">
        <v>41</v>
      </c>
      <c r="E43" s="24">
        <v>126</v>
      </c>
      <c r="F43" s="12" t="s">
        <v>66</v>
      </c>
      <c r="G43" s="14"/>
      <c r="H43" s="11">
        <v>224</v>
      </c>
      <c r="I43" s="16">
        <v>60.540540540540547</v>
      </c>
      <c r="J43" s="17">
        <v>231</v>
      </c>
      <c r="K43" s="18">
        <v>62.432432432432428</v>
      </c>
      <c r="L43" s="17">
        <v>226.5</v>
      </c>
      <c r="M43" s="18">
        <v>61.21621621621621</v>
      </c>
      <c r="N43" s="17">
        <v>1</v>
      </c>
      <c r="O43" s="19">
        <v>681.5</v>
      </c>
      <c r="P43" s="18">
        <v>61.396396396396391</v>
      </c>
    </row>
    <row r="44" spans="1:16" ht="25.5">
      <c r="A44" s="11">
        <v>17</v>
      </c>
      <c r="B44" s="12" t="s">
        <v>42</v>
      </c>
      <c r="C44" s="13" t="s">
        <v>43</v>
      </c>
      <c r="D44" s="13" t="s">
        <v>45</v>
      </c>
      <c r="E44" s="24">
        <v>135</v>
      </c>
      <c r="F44" s="12" t="s">
        <v>68</v>
      </c>
      <c r="G44" s="14"/>
      <c r="H44" s="11">
        <v>203.5</v>
      </c>
      <c r="I44" s="16">
        <v>55.000000000000007</v>
      </c>
      <c r="J44" s="17">
        <v>220.5</v>
      </c>
      <c r="K44" s="18">
        <v>59.594594594594597</v>
      </c>
      <c r="L44" s="17">
        <v>219.5</v>
      </c>
      <c r="M44" s="18">
        <v>59.32432432432433</v>
      </c>
      <c r="N44" s="17"/>
      <c r="O44" s="19">
        <v>643.5</v>
      </c>
      <c r="P44" s="18">
        <v>57.972972972972975</v>
      </c>
    </row>
    <row r="47" spans="1:16">
      <c r="A47" s="59" t="s">
        <v>201</v>
      </c>
      <c r="G47" s="33">
        <v>5.09</v>
      </c>
      <c r="H47" s="33">
        <v>6.09</v>
      </c>
      <c r="I47" s="33" t="s">
        <v>200</v>
      </c>
    </row>
    <row r="48" spans="1:16" ht="25.5">
      <c r="A48" s="11" t="s">
        <v>168</v>
      </c>
      <c r="B48" s="12" t="s">
        <v>19</v>
      </c>
      <c r="C48" s="13" t="s">
        <v>20</v>
      </c>
      <c r="D48" s="13" t="s">
        <v>22</v>
      </c>
      <c r="E48" s="24">
        <v>108</v>
      </c>
      <c r="F48" s="12" t="s">
        <v>59</v>
      </c>
      <c r="G48" s="35">
        <v>69.333333333333329</v>
      </c>
      <c r="H48" s="35">
        <v>70.495495495495504</v>
      </c>
      <c r="I48" s="35">
        <f t="shared" ref="I48:I64" si="5">SUM(G48:H48)</f>
        <v>139.82882882882882</v>
      </c>
    </row>
    <row r="49" spans="1:9" ht="25.5">
      <c r="A49" s="11"/>
      <c r="B49" s="12" t="s">
        <v>19</v>
      </c>
      <c r="C49" s="13" t="s">
        <v>20</v>
      </c>
      <c r="D49" s="13" t="s">
        <v>21</v>
      </c>
      <c r="E49" s="24">
        <v>107</v>
      </c>
      <c r="F49" s="12" t="s">
        <v>58</v>
      </c>
      <c r="G49" s="35">
        <v>67.166666666666657</v>
      </c>
      <c r="H49" s="35">
        <v>69.77477477477477</v>
      </c>
      <c r="I49" s="35">
        <f t="shared" si="5"/>
        <v>136.94144144144144</v>
      </c>
    </row>
    <row r="50" spans="1:9" ht="25.5">
      <c r="A50" s="11" t="s">
        <v>169</v>
      </c>
      <c r="B50" s="12" t="s">
        <v>31</v>
      </c>
      <c r="C50" s="13" t="s">
        <v>32</v>
      </c>
      <c r="D50" s="13" t="s">
        <v>34</v>
      </c>
      <c r="E50" s="24">
        <v>131</v>
      </c>
      <c r="F50" s="12" t="s">
        <v>63</v>
      </c>
      <c r="G50" s="35">
        <v>67.722222222222229</v>
      </c>
      <c r="H50" s="35">
        <v>68.468468468468473</v>
      </c>
      <c r="I50" s="35">
        <f t="shared" si="5"/>
        <v>136.1906906906907</v>
      </c>
    </row>
    <row r="51" spans="1:9" ht="25.5">
      <c r="A51" s="11"/>
      <c r="B51" s="12" t="s">
        <v>31</v>
      </c>
      <c r="C51" s="13" t="s">
        <v>32</v>
      </c>
      <c r="D51" s="13" t="s">
        <v>33</v>
      </c>
      <c r="E51" s="24">
        <v>120</v>
      </c>
      <c r="F51" s="12" t="s">
        <v>62</v>
      </c>
      <c r="G51" s="35">
        <v>66.833333333333329</v>
      </c>
      <c r="H51" s="35">
        <v>68.558558558558559</v>
      </c>
      <c r="I51" s="35">
        <f t="shared" si="5"/>
        <v>135.39189189189187</v>
      </c>
    </row>
    <row r="52" spans="1:9" ht="25.5">
      <c r="A52" s="11" t="s">
        <v>170</v>
      </c>
      <c r="B52" s="12" t="s">
        <v>49</v>
      </c>
      <c r="C52" s="13" t="s">
        <v>50</v>
      </c>
      <c r="D52" s="13" t="s">
        <v>51</v>
      </c>
      <c r="E52" s="24">
        <v>144</v>
      </c>
      <c r="F52" s="12" t="s">
        <v>70</v>
      </c>
      <c r="G52" s="35">
        <v>66.5</v>
      </c>
      <c r="H52" s="35">
        <v>65.675675675675677</v>
      </c>
      <c r="I52" s="35">
        <f t="shared" si="5"/>
        <v>132.17567567567568</v>
      </c>
    </row>
    <row r="53" spans="1:9" ht="25.5">
      <c r="A53" s="11">
        <v>4</v>
      </c>
      <c r="B53" s="12" t="s">
        <v>35</v>
      </c>
      <c r="C53" s="13" t="s">
        <v>36</v>
      </c>
      <c r="D53" s="13" t="s">
        <v>37</v>
      </c>
      <c r="E53" s="24">
        <v>124</v>
      </c>
      <c r="F53" s="12" t="s">
        <v>64</v>
      </c>
      <c r="G53" s="35">
        <v>67.666666666666671</v>
      </c>
      <c r="H53" s="35">
        <v>64.50450450450451</v>
      </c>
      <c r="I53" s="35">
        <f t="shared" si="5"/>
        <v>132.17117117117118</v>
      </c>
    </row>
    <row r="54" spans="1:9" ht="25.5">
      <c r="A54" s="11">
        <v>5</v>
      </c>
      <c r="B54" s="12" t="s">
        <v>26</v>
      </c>
      <c r="C54" s="13" t="s">
        <v>27</v>
      </c>
      <c r="D54" s="13" t="s">
        <v>28</v>
      </c>
      <c r="E54" s="24">
        <v>113</v>
      </c>
      <c r="F54" s="12" t="s">
        <v>61</v>
      </c>
      <c r="G54" s="35">
        <v>65.333333333333329</v>
      </c>
      <c r="H54" s="35">
        <v>66.306306306306311</v>
      </c>
      <c r="I54" s="35">
        <f t="shared" si="5"/>
        <v>131.63963963963965</v>
      </c>
    </row>
    <row r="55" spans="1:9" ht="25.5">
      <c r="A55" s="11">
        <v>6</v>
      </c>
      <c r="B55" s="12" t="s">
        <v>42</v>
      </c>
      <c r="C55" s="13" t="s">
        <v>43</v>
      </c>
      <c r="D55" s="13" t="s">
        <v>44</v>
      </c>
      <c r="E55" s="24">
        <v>134</v>
      </c>
      <c r="F55" s="12" t="s">
        <v>67</v>
      </c>
      <c r="G55" s="35">
        <v>67.055555555555557</v>
      </c>
      <c r="H55" s="35">
        <v>64.14414414414415</v>
      </c>
      <c r="I55" s="35">
        <f t="shared" si="5"/>
        <v>131.19969969969969</v>
      </c>
    </row>
    <row r="56" spans="1:9" ht="32.25">
      <c r="A56" s="11">
        <v>7</v>
      </c>
      <c r="B56" s="12" t="s">
        <v>23</v>
      </c>
      <c r="C56" s="13" t="s">
        <v>24</v>
      </c>
      <c r="D56" s="13" t="s">
        <v>25</v>
      </c>
      <c r="E56" s="24">
        <v>112</v>
      </c>
      <c r="F56" s="12" t="s">
        <v>60</v>
      </c>
      <c r="G56" s="35">
        <v>65.222222222222214</v>
      </c>
      <c r="H56" s="35">
        <v>64.099099099099107</v>
      </c>
      <c r="I56" s="35">
        <f t="shared" si="5"/>
        <v>129.32132132132131</v>
      </c>
    </row>
    <row r="57" spans="1:9" ht="25.5">
      <c r="A57" s="11">
        <v>8</v>
      </c>
      <c r="B57" s="12" t="s">
        <v>52</v>
      </c>
      <c r="C57" s="13" t="s">
        <v>53</v>
      </c>
      <c r="D57" s="13" t="s">
        <v>54</v>
      </c>
      <c r="E57" s="24">
        <v>148</v>
      </c>
      <c r="F57" s="12" t="s">
        <v>71</v>
      </c>
      <c r="G57" s="35">
        <v>63.44444444444445</v>
      </c>
      <c r="H57" s="35">
        <v>65.090090090090087</v>
      </c>
      <c r="I57" s="35">
        <f t="shared" si="5"/>
        <v>128.53453453453454</v>
      </c>
    </row>
    <row r="58" spans="1:9" ht="22.5">
      <c r="A58" s="11">
        <v>9</v>
      </c>
      <c r="B58" s="12" t="s">
        <v>55</v>
      </c>
      <c r="C58" s="13"/>
      <c r="D58" s="23"/>
      <c r="E58" s="24">
        <v>213</v>
      </c>
      <c r="F58" s="12" t="s">
        <v>72</v>
      </c>
      <c r="G58" s="35">
        <v>65.3888888888889</v>
      </c>
      <c r="H58" s="35">
        <v>63.108108108108105</v>
      </c>
      <c r="I58" s="35">
        <f t="shared" si="5"/>
        <v>128.49699699699701</v>
      </c>
    </row>
    <row r="59" spans="1:9" ht="22.5">
      <c r="A59" s="11">
        <v>10</v>
      </c>
      <c r="B59" s="12" t="s">
        <v>56</v>
      </c>
      <c r="C59" s="13"/>
      <c r="D59" s="23"/>
      <c r="E59" s="24">
        <v>213</v>
      </c>
      <c r="F59" s="12" t="s">
        <v>72</v>
      </c>
      <c r="G59" s="35">
        <v>62.44444444444445</v>
      </c>
      <c r="H59" s="35">
        <v>65.045045045045043</v>
      </c>
      <c r="I59" s="35">
        <f t="shared" si="5"/>
        <v>127.4894894894895</v>
      </c>
    </row>
    <row r="60" spans="1:9" ht="25.5">
      <c r="A60" s="11">
        <v>11</v>
      </c>
      <c r="B60" s="12" t="s">
        <v>16</v>
      </c>
      <c r="C60" s="13" t="s">
        <v>17</v>
      </c>
      <c r="D60" s="13" t="s">
        <v>18</v>
      </c>
      <c r="E60" s="24">
        <v>105</v>
      </c>
      <c r="F60" s="12" t="s">
        <v>57</v>
      </c>
      <c r="G60" s="35">
        <v>62.666666666666664</v>
      </c>
      <c r="H60" s="35">
        <v>64.189189189189179</v>
      </c>
      <c r="I60" s="35">
        <f t="shared" si="5"/>
        <v>126.85585585585585</v>
      </c>
    </row>
    <row r="61" spans="1:9" ht="25.5">
      <c r="A61" s="11">
        <v>12</v>
      </c>
      <c r="B61" s="12" t="s">
        <v>39</v>
      </c>
      <c r="C61" s="13" t="s">
        <v>40</v>
      </c>
      <c r="D61" s="13" t="s">
        <v>41</v>
      </c>
      <c r="E61" s="24">
        <v>126</v>
      </c>
      <c r="F61" s="12" t="s">
        <v>66</v>
      </c>
      <c r="G61" s="35">
        <v>64.444444444444443</v>
      </c>
      <c r="H61" s="35">
        <v>61.396396396396391</v>
      </c>
      <c r="I61" s="35">
        <f t="shared" si="5"/>
        <v>125.84084084084083</v>
      </c>
    </row>
    <row r="62" spans="1:9" ht="25.5">
      <c r="A62" s="11"/>
      <c r="B62" s="12" t="s">
        <v>35</v>
      </c>
      <c r="C62" s="13" t="s">
        <v>36</v>
      </c>
      <c r="D62" s="13" t="s">
        <v>38</v>
      </c>
      <c r="E62" s="24">
        <v>125</v>
      </c>
      <c r="F62" s="12" t="s">
        <v>65</v>
      </c>
      <c r="G62" s="35">
        <v>62.722222222222229</v>
      </c>
      <c r="H62" s="35">
        <v>63.018018018018019</v>
      </c>
      <c r="I62" s="35">
        <f t="shared" si="5"/>
        <v>125.74024024024024</v>
      </c>
    </row>
    <row r="63" spans="1:9" ht="25.5">
      <c r="A63" s="11">
        <v>13</v>
      </c>
      <c r="B63" s="12" t="s">
        <v>46</v>
      </c>
      <c r="C63" s="13" t="s">
        <v>47</v>
      </c>
      <c r="D63" s="13" t="s">
        <v>48</v>
      </c>
      <c r="E63" s="24">
        <v>137</v>
      </c>
      <c r="F63" s="12" t="s">
        <v>69</v>
      </c>
      <c r="G63" s="35">
        <v>61.611111111111114</v>
      </c>
      <c r="H63" s="35">
        <v>63.153153153153099</v>
      </c>
      <c r="I63" s="35">
        <f t="shared" si="5"/>
        <v>124.76426426426421</v>
      </c>
    </row>
    <row r="64" spans="1:9" ht="25.5">
      <c r="A64" s="11"/>
      <c r="B64" s="12" t="s">
        <v>42</v>
      </c>
      <c r="C64" s="13" t="s">
        <v>43</v>
      </c>
      <c r="D64" s="13" t="s">
        <v>45</v>
      </c>
      <c r="E64" s="24">
        <v>135</v>
      </c>
      <c r="F64" s="12" t="s">
        <v>68</v>
      </c>
      <c r="G64" s="35">
        <v>63.94444444444445</v>
      </c>
      <c r="H64" s="35">
        <v>57.972972972972975</v>
      </c>
      <c r="I64" s="35">
        <f t="shared" si="5"/>
        <v>121.91741741741743</v>
      </c>
    </row>
  </sheetData>
  <sortState ref="B12:P28">
    <sortCondition descending="1" ref="P12:P28"/>
  </sortState>
  <mergeCells count="21">
    <mergeCell ref="J26:K26"/>
    <mergeCell ref="L26:M26"/>
    <mergeCell ref="N26:N27"/>
    <mergeCell ref="O26:O27"/>
    <mergeCell ref="P26:P27"/>
    <mergeCell ref="A26:A27"/>
    <mergeCell ref="C26:C27"/>
    <mergeCell ref="D26:D27"/>
    <mergeCell ref="G26:G27"/>
    <mergeCell ref="H26:I26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  <mergeCell ref="E5:E6"/>
  </mergeCells>
  <conditionalFormatting sqref="D23">
    <cfRule type="cellIs" dxfId="21" priority="5" stopIfTrue="1" operator="equal">
      <formula>0</formula>
    </cfRule>
    <cfRule type="cellIs" dxfId="20" priority="6" stopIfTrue="1" operator="equal">
      <formula>#N/A</formula>
    </cfRule>
  </conditionalFormatting>
  <conditionalFormatting sqref="D43:D44">
    <cfRule type="cellIs" dxfId="19" priority="3" stopIfTrue="1" operator="equal">
      <formula>0</formula>
    </cfRule>
    <cfRule type="cellIs" dxfId="18" priority="4" stopIfTrue="1" operator="equal">
      <formula>#N/A</formula>
    </cfRule>
  </conditionalFormatting>
  <conditionalFormatting sqref="D64">
    <cfRule type="cellIs" dxfId="17" priority="1" stopIfTrue="1" operator="equal">
      <formula>0</formula>
    </cfRule>
    <cfRule type="cellIs" dxfId="16" priority="2" stopIfTrue="1" operator="equal">
      <formula>#N/A</formula>
    </cfRule>
  </conditionalFormatting>
  <pageMargins left="0.7" right="0.7" top="0.75" bottom="0.75" header="0.3" footer="0.3"/>
  <pageSetup paperSize="9" scale="71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P30"/>
  <sheetViews>
    <sheetView workbookViewId="0">
      <selection sqref="A1:A2"/>
    </sheetView>
  </sheetViews>
  <sheetFormatPr defaultRowHeight="15"/>
  <cols>
    <col min="1" max="1" width="9.42578125" customWidth="1"/>
    <col min="2" max="2" width="27.85546875" customWidth="1"/>
    <col min="3" max="3" width="0" hidden="1" customWidth="1"/>
    <col min="4" max="4" width="10.140625" hidden="1" customWidth="1"/>
    <col min="5" max="5" width="4" bestFit="1" customWidth="1"/>
    <col min="6" max="6" width="50" bestFit="1" customWidth="1"/>
    <col min="7" max="7" width="6.85546875" customWidth="1"/>
    <col min="9" max="9" width="8.85546875" customWidth="1"/>
    <col min="11" max="11" width="8.85546875" customWidth="1"/>
    <col min="13" max="13" width="8.85546875" customWidth="1"/>
    <col min="14" max="14" width="6.85546875" customWidth="1"/>
    <col min="15" max="15" width="10.5703125" customWidth="1"/>
    <col min="16" max="16" width="8.85546875" customWidth="1"/>
  </cols>
  <sheetData>
    <row r="1" spans="1:16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16" ht="21">
      <c r="A2" s="40" t="s">
        <v>194</v>
      </c>
      <c r="B2" s="1"/>
      <c r="C2" s="1"/>
      <c r="D2" s="1"/>
      <c r="E2" s="1"/>
      <c r="F2" s="1"/>
    </row>
    <row r="3" spans="1:16" ht="11.45" customHeight="1">
      <c r="A3" s="31"/>
      <c r="B3" s="1"/>
      <c r="C3" s="1"/>
      <c r="D3" s="1"/>
      <c r="E3" s="1"/>
      <c r="F3" s="1"/>
    </row>
    <row r="4" spans="1:16">
      <c r="A4" s="39" t="s">
        <v>13</v>
      </c>
      <c r="G4" s="5">
        <v>300</v>
      </c>
      <c r="H4" s="5"/>
      <c r="I4" s="5"/>
      <c r="O4" s="6">
        <v>42252</v>
      </c>
    </row>
    <row r="5" spans="1:16">
      <c r="A5" s="62" t="s">
        <v>1</v>
      </c>
      <c r="B5" s="7" t="s">
        <v>2</v>
      </c>
      <c r="C5" s="63" t="s">
        <v>3</v>
      </c>
      <c r="D5" s="63" t="s">
        <v>4</v>
      </c>
      <c r="E5" s="21"/>
      <c r="F5" s="7" t="s">
        <v>5</v>
      </c>
      <c r="G5" s="65" t="s">
        <v>6</v>
      </c>
      <c r="H5" s="61" t="s">
        <v>186</v>
      </c>
      <c r="I5" s="61"/>
      <c r="J5" s="61" t="s">
        <v>187</v>
      </c>
      <c r="K5" s="61"/>
      <c r="L5" s="61" t="s">
        <v>188</v>
      </c>
      <c r="M5" s="61"/>
      <c r="N5" s="61" t="s">
        <v>7</v>
      </c>
      <c r="O5" s="74" t="s">
        <v>8</v>
      </c>
      <c r="P5" s="74" t="s">
        <v>9</v>
      </c>
    </row>
    <row r="6" spans="1:16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6" ht="26.1" customHeight="1">
      <c r="A7" s="11" t="s">
        <v>168</v>
      </c>
      <c r="B7" s="12" t="s">
        <v>73</v>
      </c>
      <c r="C7" s="13" t="s">
        <v>74</v>
      </c>
      <c r="D7" s="13" t="s">
        <v>75</v>
      </c>
      <c r="E7" s="24">
        <v>122</v>
      </c>
      <c r="F7" s="12" t="s">
        <v>86</v>
      </c>
      <c r="G7" s="14"/>
      <c r="H7" s="15">
        <v>207.5</v>
      </c>
      <c r="I7" s="16">
        <f t="shared" ref="I7:I13" si="0">H7/$G$4*100</f>
        <v>69.166666666666671</v>
      </c>
      <c r="J7" s="17">
        <v>222</v>
      </c>
      <c r="K7" s="18">
        <f t="shared" ref="K7:K13" si="1">J7/$G$4*100</f>
        <v>74</v>
      </c>
      <c r="L7" s="17">
        <v>205.5</v>
      </c>
      <c r="M7" s="18">
        <f t="shared" ref="M7:M13" si="2">L7/$G$4*100</f>
        <v>68.5</v>
      </c>
      <c r="N7" s="17"/>
      <c r="O7" s="19">
        <f t="shared" ref="O7:O13" si="3">H7+J7+L7</f>
        <v>635</v>
      </c>
      <c r="P7" s="18">
        <f t="shared" ref="P7:P13" si="4">(I7+K7+M7)/3</f>
        <v>70.555555555555557</v>
      </c>
    </row>
    <row r="8" spans="1:16" ht="26.1" customHeight="1">
      <c r="A8" s="11" t="s">
        <v>169</v>
      </c>
      <c r="B8" s="12" t="s">
        <v>82</v>
      </c>
      <c r="C8" s="13"/>
      <c r="D8" s="25"/>
      <c r="E8" s="24">
        <v>209</v>
      </c>
      <c r="F8" s="12" t="s">
        <v>89</v>
      </c>
      <c r="G8" s="14"/>
      <c r="H8" s="11">
        <v>197.5</v>
      </c>
      <c r="I8" s="16">
        <f t="shared" si="0"/>
        <v>65.833333333333329</v>
      </c>
      <c r="J8" s="17">
        <v>202</v>
      </c>
      <c r="K8" s="18">
        <f t="shared" si="1"/>
        <v>67.333333333333329</v>
      </c>
      <c r="L8" s="17">
        <v>191.5</v>
      </c>
      <c r="M8" s="18">
        <f t="shared" si="2"/>
        <v>63.833333333333329</v>
      </c>
      <c r="N8" s="17"/>
      <c r="O8" s="19">
        <f t="shared" si="3"/>
        <v>591</v>
      </c>
      <c r="P8" s="18">
        <f t="shared" si="4"/>
        <v>65.666666666666671</v>
      </c>
    </row>
    <row r="9" spans="1:16" ht="26.1" customHeight="1">
      <c r="A9" s="11" t="s">
        <v>170</v>
      </c>
      <c r="B9" s="12" t="s">
        <v>83</v>
      </c>
      <c r="C9" s="13"/>
      <c r="D9" s="25"/>
      <c r="E9" s="24">
        <v>211</v>
      </c>
      <c r="F9" s="12" t="s">
        <v>90</v>
      </c>
      <c r="G9" s="14"/>
      <c r="H9" s="11">
        <v>193</v>
      </c>
      <c r="I9" s="16">
        <f t="shared" si="0"/>
        <v>64.333333333333329</v>
      </c>
      <c r="J9" s="17">
        <v>198.5</v>
      </c>
      <c r="K9" s="18">
        <f t="shared" si="1"/>
        <v>66.166666666666657</v>
      </c>
      <c r="L9" s="17">
        <v>194.5</v>
      </c>
      <c r="M9" s="18">
        <f t="shared" si="2"/>
        <v>64.833333333333329</v>
      </c>
      <c r="N9" s="17">
        <v>1</v>
      </c>
      <c r="O9" s="19">
        <f t="shared" si="3"/>
        <v>586</v>
      </c>
      <c r="P9" s="18">
        <f t="shared" si="4"/>
        <v>65.1111111111111</v>
      </c>
    </row>
    <row r="10" spans="1:16" ht="26.1" customHeight="1">
      <c r="A10" s="11">
        <v>4</v>
      </c>
      <c r="B10" s="12" t="s">
        <v>84</v>
      </c>
      <c r="C10" s="13"/>
      <c r="D10" s="25"/>
      <c r="E10" s="24">
        <v>212</v>
      </c>
      <c r="F10" s="12" t="s">
        <v>91</v>
      </c>
      <c r="G10" s="14"/>
      <c r="H10" s="11">
        <v>191.5</v>
      </c>
      <c r="I10" s="16">
        <f t="shared" si="0"/>
        <v>63.833333333333329</v>
      </c>
      <c r="J10" s="17">
        <v>176.5</v>
      </c>
      <c r="K10" s="18">
        <f t="shared" si="1"/>
        <v>58.833333333333336</v>
      </c>
      <c r="L10" s="17">
        <v>187</v>
      </c>
      <c r="M10" s="18">
        <f t="shared" si="2"/>
        <v>62.333333333333329</v>
      </c>
      <c r="N10" s="17"/>
      <c r="O10" s="19">
        <f t="shared" si="3"/>
        <v>555</v>
      </c>
      <c r="P10" s="18">
        <f t="shared" si="4"/>
        <v>61.666666666666664</v>
      </c>
    </row>
    <row r="11" spans="1:16" ht="26.1" customHeight="1">
      <c r="A11" s="11">
        <v>5</v>
      </c>
      <c r="B11" s="12" t="s">
        <v>85</v>
      </c>
      <c r="C11" s="13"/>
      <c r="D11" s="23"/>
      <c r="E11" s="24">
        <v>214</v>
      </c>
      <c r="F11" s="12" t="s">
        <v>92</v>
      </c>
      <c r="G11" s="14"/>
      <c r="H11" s="11">
        <v>188</v>
      </c>
      <c r="I11" s="16">
        <f t="shared" si="0"/>
        <v>62.666666666666671</v>
      </c>
      <c r="J11" s="17">
        <v>179.5</v>
      </c>
      <c r="K11" s="18">
        <f t="shared" si="1"/>
        <v>59.833333333333336</v>
      </c>
      <c r="L11" s="17">
        <v>184.5</v>
      </c>
      <c r="M11" s="18">
        <f t="shared" si="2"/>
        <v>61.5</v>
      </c>
      <c r="N11" s="17"/>
      <c r="O11" s="19">
        <f t="shared" si="3"/>
        <v>552</v>
      </c>
      <c r="P11" s="18">
        <f t="shared" si="4"/>
        <v>61.333333333333336</v>
      </c>
    </row>
    <row r="12" spans="1:16" ht="26.1" customHeight="1">
      <c r="A12" s="11">
        <v>6</v>
      </c>
      <c r="B12" s="12" t="s">
        <v>79</v>
      </c>
      <c r="C12" s="13" t="s">
        <v>80</v>
      </c>
      <c r="D12" s="13" t="s">
        <v>81</v>
      </c>
      <c r="E12" s="24">
        <v>143</v>
      </c>
      <c r="F12" s="12" t="s">
        <v>88</v>
      </c>
      <c r="G12" s="20"/>
      <c r="H12" s="19">
        <v>178.5</v>
      </c>
      <c r="I12" s="16">
        <f t="shared" si="0"/>
        <v>59.5</v>
      </c>
      <c r="J12" s="17">
        <v>182</v>
      </c>
      <c r="K12" s="18">
        <f t="shared" si="1"/>
        <v>60.666666666666671</v>
      </c>
      <c r="L12" s="17">
        <v>185</v>
      </c>
      <c r="M12" s="18">
        <f t="shared" si="2"/>
        <v>61.666666666666671</v>
      </c>
      <c r="N12" s="17"/>
      <c r="O12" s="19">
        <f t="shared" si="3"/>
        <v>545.5</v>
      </c>
      <c r="P12" s="18">
        <f t="shared" si="4"/>
        <v>60.611111111111114</v>
      </c>
    </row>
    <row r="13" spans="1:16" ht="26.1" customHeight="1">
      <c r="A13" s="11">
        <v>7</v>
      </c>
      <c r="B13" s="12" t="s">
        <v>76</v>
      </c>
      <c r="C13" s="13" t="s">
        <v>77</v>
      </c>
      <c r="D13" s="13" t="s">
        <v>78</v>
      </c>
      <c r="E13" s="24">
        <v>129</v>
      </c>
      <c r="F13" s="12" t="s">
        <v>87</v>
      </c>
      <c r="G13" s="14"/>
      <c r="H13" s="15">
        <v>163</v>
      </c>
      <c r="I13" s="16">
        <f t="shared" si="0"/>
        <v>54.333333333333336</v>
      </c>
      <c r="J13" s="17">
        <v>171</v>
      </c>
      <c r="K13" s="18">
        <f t="shared" si="1"/>
        <v>56.999999999999993</v>
      </c>
      <c r="L13" s="17">
        <v>170</v>
      </c>
      <c r="M13" s="18">
        <f t="shared" si="2"/>
        <v>56.666666666666664</v>
      </c>
      <c r="N13" s="17"/>
      <c r="O13" s="19">
        <f t="shared" si="3"/>
        <v>504</v>
      </c>
      <c r="P13" s="18">
        <f t="shared" si="4"/>
        <v>56</v>
      </c>
    </row>
    <row r="15" spans="1:16">
      <c r="A15" s="37" t="s">
        <v>195</v>
      </c>
      <c r="G15" s="5">
        <v>370</v>
      </c>
      <c r="H15" s="5"/>
      <c r="I15" s="5"/>
      <c r="O15" s="6">
        <v>42253</v>
      </c>
    </row>
    <row r="16" spans="1:16" ht="14.45" customHeight="1">
      <c r="A16" s="62" t="s">
        <v>1</v>
      </c>
      <c r="B16" s="7" t="s">
        <v>2</v>
      </c>
      <c r="C16" s="63" t="s">
        <v>3</v>
      </c>
      <c r="D16" s="63" t="s">
        <v>4</v>
      </c>
      <c r="E16" s="28"/>
      <c r="F16" s="7" t="s">
        <v>5</v>
      </c>
      <c r="G16" s="65" t="s">
        <v>6</v>
      </c>
      <c r="H16" s="61" t="s">
        <v>196</v>
      </c>
      <c r="I16" s="61"/>
      <c r="J16" s="61" t="s">
        <v>185</v>
      </c>
      <c r="K16" s="61"/>
      <c r="L16" s="61" t="s">
        <v>182</v>
      </c>
      <c r="M16" s="61"/>
      <c r="N16" s="61" t="s">
        <v>7</v>
      </c>
      <c r="O16" s="74" t="s">
        <v>8</v>
      </c>
      <c r="P16" s="74" t="s">
        <v>9</v>
      </c>
    </row>
    <row r="17" spans="1:16">
      <c r="A17" s="62"/>
      <c r="B17" s="8" t="s">
        <v>10</v>
      </c>
      <c r="C17" s="64"/>
      <c r="D17" s="64"/>
      <c r="E17" s="29"/>
      <c r="F17" s="8" t="s">
        <v>11</v>
      </c>
      <c r="G17" s="65"/>
      <c r="H17" s="9" t="s">
        <v>12</v>
      </c>
      <c r="I17" s="27" t="s">
        <v>9</v>
      </c>
      <c r="J17" s="9" t="s">
        <v>12</v>
      </c>
      <c r="K17" s="27" t="s">
        <v>9</v>
      </c>
      <c r="L17" s="9" t="s">
        <v>12</v>
      </c>
      <c r="M17" s="27" t="s">
        <v>9</v>
      </c>
      <c r="N17" s="61"/>
      <c r="O17" s="74"/>
      <c r="P17" s="74"/>
    </row>
    <row r="18" spans="1:16" ht="25.5">
      <c r="A18" s="11" t="s">
        <v>168</v>
      </c>
      <c r="B18" s="12" t="s">
        <v>73</v>
      </c>
      <c r="C18" s="13" t="s">
        <v>74</v>
      </c>
      <c r="D18" s="13" t="s">
        <v>75</v>
      </c>
      <c r="E18" s="24">
        <v>122</v>
      </c>
      <c r="F18" s="12" t="s">
        <v>86</v>
      </c>
      <c r="G18" s="14"/>
      <c r="H18" s="15">
        <v>270</v>
      </c>
      <c r="I18" s="16">
        <v>72.972972972972968</v>
      </c>
      <c r="J18" s="17">
        <v>281</v>
      </c>
      <c r="K18" s="18">
        <v>75.945945945945951</v>
      </c>
      <c r="L18" s="17">
        <v>266</v>
      </c>
      <c r="M18" s="18">
        <v>71.891891891891888</v>
      </c>
      <c r="N18" s="17"/>
      <c r="O18" s="19">
        <v>817</v>
      </c>
      <c r="P18" s="18">
        <v>73.603603603603588</v>
      </c>
    </row>
    <row r="19" spans="1:16" ht="22.5">
      <c r="A19" s="11" t="s">
        <v>169</v>
      </c>
      <c r="B19" s="12" t="s">
        <v>82</v>
      </c>
      <c r="C19" s="13"/>
      <c r="D19" s="25"/>
      <c r="E19" s="24">
        <v>209</v>
      </c>
      <c r="F19" s="12" t="s">
        <v>89</v>
      </c>
      <c r="G19" s="20"/>
      <c r="H19" s="19">
        <v>254.5</v>
      </c>
      <c r="I19" s="16">
        <v>68.783783783783775</v>
      </c>
      <c r="J19" s="17">
        <v>249.5</v>
      </c>
      <c r="K19" s="18">
        <v>67.432432432432435</v>
      </c>
      <c r="L19" s="17">
        <v>238.5</v>
      </c>
      <c r="M19" s="18">
        <v>64.459459459459453</v>
      </c>
      <c r="N19" s="17"/>
      <c r="O19" s="19">
        <v>742.5</v>
      </c>
      <c r="P19" s="18">
        <v>66.891891891891888</v>
      </c>
    </row>
    <row r="20" spans="1:16" ht="27" customHeight="1">
      <c r="A20" s="11" t="s">
        <v>170</v>
      </c>
      <c r="B20" s="12" t="s">
        <v>83</v>
      </c>
      <c r="C20" s="13"/>
      <c r="D20" s="25"/>
      <c r="E20" s="24">
        <v>211</v>
      </c>
      <c r="F20" s="12" t="s">
        <v>90</v>
      </c>
      <c r="G20" s="14"/>
      <c r="H20" s="11">
        <v>250</v>
      </c>
      <c r="I20" s="16">
        <v>67.567567567567565</v>
      </c>
      <c r="J20" s="17">
        <v>247</v>
      </c>
      <c r="K20" s="18">
        <v>66.756756756756758</v>
      </c>
      <c r="L20" s="17">
        <v>239</v>
      </c>
      <c r="M20" s="18">
        <v>64.594594594594597</v>
      </c>
      <c r="N20" s="17"/>
      <c r="O20" s="19">
        <v>736</v>
      </c>
      <c r="P20" s="18">
        <v>66.306306306306297</v>
      </c>
    </row>
    <row r="21" spans="1:16" ht="25.5">
      <c r="A21" s="11">
        <v>4</v>
      </c>
      <c r="B21" s="12" t="s">
        <v>79</v>
      </c>
      <c r="C21" s="13" t="s">
        <v>80</v>
      </c>
      <c r="D21" s="13" t="s">
        <v>81</v>
      </c>
      <c r="E21" s="24">
        <v>143</v>
      </c>
      <c r="F21" s="12" t="s">
        <v>88</v>
      </c>
      <c r="G21" s="14"/>
      <c r="H21" s="15">
        <v>213</v>
      </c>
      <c r="I21" s="16">
        <v>57.567567567567565</v>
      </c>
      <c r="J21" s="17">
        <v>213</v>
      </c>
      <c r="K21" s="18">
        <v>57.567567567567565</v>
      </c>
      <c r="L21" s="17">
        <v>216.5</v>
      </c>
      <c r="M21" s="18">
        <v>58.513513513513516</v>
      </c>
      <c r="N21" s="17"/>
      <c r="O21" s="19">
        <v>642.5</v>
      </c>
      <c r="P21" s="18">
        <v>57.882882882882882</v>
      </c>
    </row>
    <row r="22" spans="1:16">
      <c r="A22" s="32"/>
    </row>
    <row r="23" spans="1:16">
      <c r="A23" s="38" t="s">
        <v>201</v>
      </c>
      <c r="G23" s="33">
        <v>5.09</v>
      </c>
      <c r="H23" s="33">
        <v>6.09</v>
      </c>
      <c r="I23" s="33" t="s">
        <v>197</v>
      </c>
    </row>
    <row r="24" spans="1:16" ht="25.5">
      <c r="A24" s="11" t="s">
        <v>168</v>
      </c>
      <c r="B24" s="12" t="s">
        <v>73</v>
      </c>
      <c r="C24" s="13" t="s">
        <v>74</v>
      </c>
      <c r="D24" s="13" t="s">
        <v>75</v>
      </c>
      <c r="E24" s="24">
        <v>122</v>
      </c>
      <c r="F24" s="34" t="s">
        <v>86</v>
      </c>
      <c r="G24" s="35">
        <v>70.555555555555557</v>
      </c>
      <c r="H24" s="35">
        <v>73.603603603603588</v>
      </c>
      <c r="I24" s="36">
        <f t="shared" ref="I24:I30" si="5">SUM(G24:H24)</f>
        <v>144.15915915915915</v>
      </c>
    </row>
    <row r="25" spans="1:16" ht="22.5">
      <c r="A25" s="11" t="s">
        <v>169</v>
      </c>
      <c r="B25" s="12" t="s">
        <v>82</v>
      </c>
      <c r="C25" s="13"/>
      <c r="D25" s="25"/>
      <c r="E25" s="24">
        <v>209</v>
      </c>
      <c r="F25" s="34" t="s">
        <v>89</v>
      </c>
      <c r="G25" s="35">
        <v>65.666666666666671</v>
      </c>
      <c r="H25" s="35">
        <v>66.891891891891888</v>
      </c>
      <c r="I25" s="36">
        <f t="shared" si="5"/>
        <v>132.55855855855856</v>
      </c>
    </row>
    <row r="26" spans="1:16" ht="22.5">
      <c r="A26" s="11" t="s">
        <v>170</v>
      </c>
      <c r="B26" s="12" t="s">
        <v>83</v>
      </c>
      <c r="C26" s="13"/>
      <c r="D26" s="25"/>
      <c r="E26" s="24">
        <v>211</v>
      </c>
      <c r="F26" s="34" t="s">
        <v>90</v>
      </c>
      <c r="G26" s="35">
        <v>65.1111111111111</v>
      </c>
      <c r="H26" s="35">
        <v>66.306306306306297</v>
      </c>
      <c r="I26" s="36">
        <f t="shared" si="5"/>
        <v>131.4174174174174</v>
      </c>
    </row>
    <row r="27" spans="1:16" ht="28.15" customHeight="1">
      <c r="A27" s="11">
        <v>5</v>
      </c>
      <c r="B27" s="12" t="s">
        <v>79</v>
      </c>
      <c r="C27" s="13" t="s">
        <v>80</v>
      </c>
      <c r="D27" s="13" t="s">
        <v>81</v>
      </c>
      <c r="E27" s="24">
        <v>143</v>
      </c>
      <c r="F27" s="34" t="s">
        <v>88</v>
      </c>
      <c r="G27" s="35">
        <v>60.611111111111114</v>
      </c>
      <c r="H27" s="35">
        <v>57.882882882882882</v>
      </c>
      <c r="I27" s="36">
        <f t="shared" si="5"/>
        <v>118.493993993994</v>
      </c>
    </row>
    <row r="28" spans="1:16" ht="22.5">
      <c r="A28" s="11"/>
      <c r="B28" s="12" t="s">
        <v>84</v>
      </c>
      <c r="C28" s="13"/>
      <c r="D28" s="25"/>
      <c r="E28" s="24">
        <v>212</v>
      </c>
      <c r="F28" s="34" t="s">
        <v>91</v>
      </c>
      <c r="G28" s="35">
        <v>61.666666666666664</v>
      </c>
      <c r="H28" s="14"/>
      <c r="I28" s="36">
        <f t="shared" si="5"/>
        <v>61.666666666666664</v>
      </c>
    </row>
    <row r="29" spans="1:16" ht="22.5">
      <c r="A29" s="11"/>
      <c r="B29" s="12" t="s">
        <v>85</v>
      </c>
      <c r="C29" s="13"/>
      <c r="D29" s="23"/>
      <c r="E29" s="24">
        <v>214</v>
      </c>
      <c r="F29" s="34" t="s">
        <v>92</v>
      </c>
      <c r="G29" s="35">
        <v>61.333333333333336</v>
      </c>
      <c r="H29" s="14"/>
      <c r="I29" s="36">
        <f t="shared" si="5"/>
        <v>61.333333333333336</v>
      </c>
    </row>
    <row r="30" spans="1:16" ht="25.5">
      <c r="A30" s="11"/>
      <c r="B30" s="12" t="s">
        <v>76</v>
      </c>
      <c r="C30" s="13" t="s">
        <v>77</v>
      </c>
      <c r="D30" s="13" t="s">
        <v>78</v>
      </c>
      <c r="E30" s="24">
        <v>129</v>
      </c>
      <c r="F30" s="34" t="s">
        <v>87</v>
      </c>
      <c r="G30" s="35">
        <v>56</v>
      </c>
      <c r="H30" s="14"/>
      <c r="I30" s="36">
        <f t="shared" si="5"/>
        <v>56</v>
      </c>
    </row>
  </sheetData>
  <sortState ref="B12:P18">
    <sortCondition descending="1" ref="P12:P18"/>
  </sortState>
  <mergeCells count="20">
    <mergeCell ref="J16:K16"/>
    <mergeCell ref="L16:M16"/>
    <mergeCell ref="N16:N17"/>
    <mergeCell ref="O16:O17"/>
    <mergeCell ref="P16:P17"/>
    <mergeCell ref="A16:A17"/>
    <mergeCell ref="C16:C17"/>
    <mergeCell ref="D16:D17"/>
    <mergeCell ref="G16:G17"/>
    <mergeCell ref="H16:I16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conditionalFormatting sqref="D10:D13">
    <cfRule type="cellIs" dxfId="15" priority="9" stopIfTrue="1" operator="equal">
      <formula>0</formula>
    </cfRule>
    <cfRule type="cellIs" dxfId="14" priority="10" stopIfTrue="1" operator="equal">
      <formula>#N/A</formula>
    </cfRule>
  </conditionalFormatting>
  <conditionalFormatting sqref="D27:D30">
    <cfRule type="cellIs" dxfId="13" priority="1" stopIfTrue="1" operator="equal">
      <formula>0</formula>
    </cfRule>
    <cfRule type="cellIs" dxfId="12" priority="2" stopIfTrue="1" operator="equal">
      <formula>#N/A</formula>
    </cfRule>
  </conditionalFormatting>
  <conditionalFormatting sqref="D20:D21">
    <cfRule type="cellIs" dxfId="11" priority="3" stopIfTrue="1" operator="equal">
      <formula>0</formula>
    </cfRule>
    <cfRule type="cellIs" dxfId="10" priority="4" stopIfTrue="1" operator="equal">
      <formula>#N/A</formula>
    </cfRule>
  </conditionalFormatting>
  <pageMargins left="0.7" right="0.7" top="0.75" bottom="0.75" header="0.3" footer="0.3"/>
  <pageSetup paperSize="9" scale="74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R29"/>
  <sheetViews>
    <sheetView workbookViewId="0">
      <selection sqref="A1:A2"/>
    </sheetView>
  </sheetViews>
  <sheetFormatPr defaultRowHeight="15"/>
  <cols>
    <col min="1" max="1" width="7" customWidth="1"/>
    <col min="2" max="2" width="20.5703125" customWidth="1"/>
    <col min="3" max="4" width="0" hidden="1" customWidth="1"/>
    <col min="5" max="5" width="4" bestFit="1" customWidth="1"/>
    <col min="6" max="6" width="47.7109375" bestFit="1" customWidth="1"/>
    <col min="14" max="14" width="11.28515625" customWidth="1"/>
  </cols>
  <sheetData>
    <row r="1" spans="1:18" ht="26.25">
      <c r="A1" s="41" t="s">
        <v>193</v>
      </c>
      <c r="B1" s="1"/>
      <c r="C1" s="1"/>
      <c r="D1" s="1"/>
      <c r="E1" s="1"/>
      <c r="N1" s="2" t="s">
        <v>0</v>
      </c>
    </row>
    <row r="2" spans="1:18" ht="21">
      <c r="A2" s="40" t="s">
        <v>212</v>
      </c>
      <c r="B2" s="1"/>
      <c r="C2" s="1"/>
      <c r="D2" s="1"/>
      <c r="E2" s="1"/>
    </row>
    <row r="3" spans="1:18">
      <c r="A3" s="3"/>
      <c r="K3" s="4"/>
    </row>
    <row r="4" spans="1:18">
      <c r="A4" s="39" t="s">
        <v>15</v>
      </c>
      <c r="F4" s="5">
        <v>340</v>
      </c>
      <c r="G4" s="5"/>
      <c r="H4" s="5"/>
      <c r="N4" s="6">
        <v>42252</v>
      </c>
    </row>
    <row r="5" spans="1:18">
      <c r="A5" s="62" t="s">
        <v>209</v>
      </c>
      <c r="B5" s="7" t="s">
        <v>198</v>
      </c>
      <c r="C5" s="63" t="s">
        <v>3</v>
      </c>
      <c r="D5" s="63" t="s">
        <v>4</v>
      </c>
      <c r="E5" s="21"/>
      <c r="F5" s="7" t="s">
        <v>199</v>
      </c>
      <c r="G5" s="65" t="s">
        <v>6</v>
      </c>
      <c r="H5" s="61" t="s">
        <v>189</v>
      </c>
      <c r="I5" s="61"/>
      <c r="J5" s="61" t="s">
        <v>190</v>
      </c>
      <c r="K5" s="61"/>
      <c r="L5" s="61" t="s">
        <v>182</v>
      </c>
      <c r="M5" s="61"/>
      <c r="N5" s="61" t="s">
        <v>7</v>
      </c>
      <c r="O5" s="74" t="s">
        <v>8</v>
      </c>
      <c r="P5" s="74" t="s">
        <v>9</v>
      </c>
    </row>
    <row r="6" spans="1:18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8" ht="26.1" customHeight="1">
      <c r="A7" s="11" t="s">
        <v>168</v>
      </c>
      <c r="B7" s="12" t="s">
        <v>118</v>
      </c>
      <c r="C7" s="13" t="s">
        <v>119</v>
      </c>
      <c r="D7" s="13" t="s">
        <v>120</v>
      </c>
      <c r="E7" s="24">
        <v>109</v>
      </c>
      <c r="F7" s="12" t="s">
        <v>121</v>
      </c>
      <c r="G7" s="14"/>
      <c r="H7" s="15">
        <v>220.5</v>
      </c>
      <c r="I7" s="16">
        <f t="shared" ref="I7:I12" si="0">H7/$F$4*100</f>
        <v>64.852941176470594</v>
      </c>
      <c r="J7" s="17">
        <v>221.5</v>
      </c>
      <c r="K7" s="18">
        <f t="shared" ref="K7:K12" si="1">J7/$F$4*100</f>
        <v>65.14705882352942</v>
      </c>
      <c r="L7" s="17">
        <v>221</v>
      </c>
      <c r="M7" s="18">
        <f t="shared" ref="M7:M12" si="2">L7/$F$4*100</f>
        <v>65</v>
      </c>
      <c r="N7" s="17"/>
      <c r="O7" s="19">
        <f t="shared" ref="O7:O12" si="3">H7+J7+L7</f>
        <v>663</v>
      </c>
      <c r="P7" s="18">
        <f t="shared" ref="P7:P12" si="4">(I7+K7+M7)/3</f>
        <v>65</v>
      </c>
    </row>
    <row r="8" spans="1:18" ht="26.1" customHeight="1">
      <c r="A8" s="11" t="s">
        <v>169</v>
      </c>
      <c r="B8" s="12" t="s">
        <v>130</v>
      </c>
      <c r="C8" s="13"/>
      <c r="D8" s="26"/>
      <c r="E8" s="24">
        <v>205</v>
      </c>
      <c r="F8" s="12" t="s">
        <v>131</v>
      </c>
      <c r="G8" s="14"/>
      <c r="H8" s="11">
        <v>210.5</v>
      </c>
      <c r="I8" s="16">
        <f t="shared" si="0"/>
        <v>61.911764705882355</v>
      </c>
      <c r="J8" s="17">
        <v>215.5</v>
      </c>
      <c r="K8" s="18">
        <f t="shared" si="1"/>
        <v>63.382352941176464</v>
      </c>
      <c r="L8" s="17">
        <v>224.5</v>
      </c>
      <c r="M8" s="18">
        <f t="shared" si="2"/>
        <v>66.029411764705884</v>
      </c>
      <c r="N8" s="17"/>
      <c r="O8" s="19">
        <f t="shared" si="3"/>
        <v>650.5</v>
      </c>
      <c r="P8" s="18">
        <f t="shared" si="4"/>
        <v>63.774509803921568</v>
      </c>
    </row>
    <row r="9" spans="1:18" ht="26.1" customHeight="1">
      <c r="A9" s="11" t="s">
        <v>170</v>
      </c>
      <c r="B9" s="12" t="s">
        <v>132</v>
      </c>
      <c r="C9" s="13"/>
      <c r="D9" s="13"/>
      <c r="E9" s="24">
        <v>302</v>
      </c>
      <c r="F9" s="12" t="s">
        <v>133</v>
      </c>
      <c r="G9" s="14"/>
      <c r="H9" s="11">
        <v>206.5</v>
      </c>
      <c r="I9" s="16">
        <f t="shared" si="0"/>
        <v>60.735294117647051</v>
      </c>
      <c r="J9" s="17">
        <v>213.5</v>
      </c>
      <c r="K9" s="18">
        <f t="shared" si="1"/>
        <v>62.794117647058826</v>
      </c>
      <c r="L9" s="17">
        <v>215.5</v>
      </c>
      <c r="M9" s="18">
        <f t="shared" si="2"/>
        <v>63.382352941176464</v>
      </c>
      <c r="N9" s="17">
        <v>1</v>
      </c>
      <c r="O9" s="19">
        <f t="shared" si="3"/>
        <v>635.5</v>
      </c>
      <c r="P9" s="18">
        <f t="shared" si="4"/>
        <v>62.303921568627452</v>
      </c>
    </row>
    <row r="10" spans="1:18" ht="26.1" customHeight="1">
      <c r="A10" s="11">
        <v>4</v>
      </c>
      <c r="B10" s="12" t="s">
        <v>122</v>
      </c>
      <c r="C10" s="13" t="s">
        <v>123</v>
      </c>
      <c r="D10" s="13" t="s">
        <v>124</v>
      </c>
      <c r="E10" s="24">
        <v>121</v>
      </c>
      <c r="F10" s="12" t="s">
        <v>125</v>
      </c>
      <c r="G10" s="14"/>
      <c r="H10" s="15">
        <v>199.5</v>
      </c>
      <c r="I10" s="16">
        <f t="shared" si="0"/>
        <v>58.676470588235297</v>
      </c>
      <c r="J10" s="17">
        <v>209</v>
      </c>
      <c r="K10" s="18">
        <f t="shared" si="1"/>
        <v>61.470588235294123</v>
      </c>
      <c r="L10" s="17">
        <v>208.5</v>
      </c>
      <c r="M10" s="18">
        <f t="shared" si="2"/>
        <v>61.32352941176471</v>
      </c>
      <c r="N10" s="17"/>
      <c r="O10" s="19">
        <f t="shared" si="3"/>
        <v>617</v>
      </c>
      <c r="P10" s="18">
        <f t="shared" si="4"/>
        <v>60.490196078431381</v>
      </c>
    </row>
    <row r="11" spans="1:18" ht="26.1" customHeight="1">
      <c r="A11" s="11">
        <v>5</v>
      </c>
      <c r="B11" s="12" t="s">
        <v>126</v>
      </c>
      <c r="C11" s="13" t="s">
        <v>127</v>
      </c>
      <c r="D11" s="13" t="s">
        <v>128</v>
      </c>
      <c r="E11" s="24">
        <v>146</v>
      </c>
      <c r="F11" s="12" t="s">
        <v>129</v>
      </c>
      <c r="G11" s="20"/>
      <c r="H11" s="19">
        <v>201.5</v>
      </c>
      <c r="I11" s="16">
        <f t="shared" si="0"/>
        <v>59.264705882352942</v>
      </c>
      <c r="J11" s="17">
        <v>208.5</v>
      </c>
      <c r="K11" s="18">
        <f t="shared" si="1"/>
        <v>61.32352941176471</v>
      </c>
      <c r="L11" s="17">
        <v>201.5</v>
      </c>
      <c r="M11" s="18">
        <f t="shared" si="2"/>
        <v>59.264705882352942</v>
      </c>
      <c r="N11" s="17"/>
      <c r="O11" s="19">
        <f t="shared" si="3"/>
        <v>611.5</v>
      </c>
      <c r="P11" s="18">
        <f t="shared" si="4"/>
        <v>59.950980392156872</v>
      </c>
    </row>
    <row r="12" spans="1:18" ht="26.1" customHeight="1">
      <c r="A12" s="11">
        <v>6</v>
      </c>
      <c r="B12" s="12" t="s">
        <v>134</v>
      </c>
      <c r="C12" s="13"/>
      <c r="D12" s="13"/>
      <c r="E12" s="24">
        <v>303</v>
      </c>
      <c r="F12" s="12" t="s">
        <v>135</v>
      </c>
      <c r="G12" s="14"/>
      <c r="H12" s="11">
        <v>189</v>
      </c>
      <c r="I12" s="16">
        <f t="shared" si="0"/>
        <v>55.588235294117652</v>
      </c>
      <c r="J12" s="17">
        <v>199.5</v>
      </c>
      <c r="K12" s="18">
        <f t="shared" si="1"/>
        <v>58.676470588235297</v>
      </c>
      <c r="L12" s="17">
        <v>186</v>
      </c>
      <c r="M12" s="18">
        <f t="shared" si="2"/>
        <v>54.705882352941181</v>
      </c>
      <c r="N12" s="17"/>
      <c r="O12" s="19">
        <f t="shared" si="3"/>
        <v>574.5</v>
      </c>
      <c r="P12" s="18">
        <f t="shared" si="4"/>
        <v>56.323529411764717</v>
      </c>
    </row>
    <row r="14" spans="1:18">
      <c r="A14" s="37" t="s">
        <v>210</v>
      </c>
      <c r="G14" s="5"/>
      <c r="H14" s="5"/>
      <c r="I14" s="5"/>
      <c r="J14" s="5"/>
      <c r="K14" s="5"/>
      <c r="L14" s="5"/>
      <c r="R14" s="6">
        <v>42253</v>
      </c>
    </row>
    <row r="15" spans="1:18" ht="14.45" customHeight="1">
      <c r="A15" s="62" t="s">
        <v>1</v>
      </c>
      <c r="B15" s="7" t="s">
        <v>2</v>
      </c>
      <c r="C15" s="76" t="s">
        <v>3</v>
      </c>
      <c r="D15" s="76" t="s">
        <v>4</v>
      </c>
      <c r="E15" s="46"/>
      <c r="F15" s="7" t="s">
        <v>5</v>
      </c>
      <c r="G15" s="65" t="s">
        <v>6</v>
      </c>
      <c r="H15" s="61" t="s">
        <v>177</v>
      </c>
      <c r="I15" s="61"/>
      <c r="J15" s="61"/>
      <c r="K15" s="61" t="s">
        <v>173</v>
      </c>
      <c r="L15" s="61"/>
      <c r="M15" s="61"/>
      <c r="N15" s="61" t="s">
        <v>185</v>
      </c>
      <c r="O15" s="61"/>
      <c r="P15" s="61"/>
      <c r="Q15" s="61" t="s">
        <v>7</v>
      </c>
      <c r="R15" s="74" t="s">
        <v>9</v>
      </c>
    </row>
    <row r="16" spans="1:18">
      <c r="A16" s="62"/>
      <c r="B16" s="8" t="s">
        <v>10</v>
      </c>
      <c r="C16" s="76"/>
      <c r="D16" s="76"/>
      <c r="E16" s="46"/>
      <c r="F16" s="8" t="s">
        <v>11</v>
      </c>
      <c r="G16" s="65"/>
      <c r="H16" s="30" t="s">
        <v>204</v>
      </c>
      <c r="I16" s="30" t="s">
        <v>205</v>
      </c>
      <c r="J16" s="30" t="s">
        <v>9</v>
      </c>
      <c r="K16" s="30" t="s">
        <v>204</v>
      </c>
      <c r="L16" s="30" t="s">
        <v>205</v>
      </c>
      <c r="M16" s="30" t="s">
        <v>9</v>
      </c>
      <c r="N16" s="30" t="s">
        <v>204</v>
      </c>
      <c r="O16" s="30" t="s">
        <v>205</v>
      </c>
      <c r="P16" s="30" t="s">
        <v>9</v>
      </c>
      <c r="Q16" s="61"/>
      <c r="R16" s="74"/>
    </row>
    <row r="17" spans="1:18" ht="22.5">
      <c r="A17" s="11" t="s">
        <v>168</v>
      </c>
      <c r="B17" s="12" t="s">
        <v>130</v>
      </c>
      <c r="C17" s="13"/>
      <c r="D17" s="26"/>
      <c r="E17" s="24">
        <v>205</v>
      </c>
      <c r="F17" s="12" t="s">
        <v>131</v>
      </c>
      <c r="G17" s="20"/>
      <c r="H17" s="18">
        <v>66.25</v>
      </c>
      <c r="I17" s="18">
        <v>67</v>
      </c>
      <c r="J17" s="16">
        <f>(H17+I17)/2</f>
        <v>66.625</v>
      </c>
      <c r="K17" s="16">
        <v>69</v>
      </c>
      <c r="L17" s="16">
        <v>70</v>
      </c>
      <c r="M17" s="18">
        <f>(K17+L17)/2</f>
        <v>69.5</v>
      </c>
      <c r="N17" s="18">
        <v>67.5</v>
      </c>
      <c r="O17" s="18">
        <v>71</v>
      </c>
      <c r="P17" s="18">
        <f>(N17+O17)/2</f>
        <v>69.25</v>
      </c>
      <c r="Q17" s="17"/>
      <c r="R17" s="18">
        <f>(J17+M17+P17)/3</f>
        <v>68.458333333333329</v>
      </c>
    </row>
    <row r="18" spans="1:18" ht="25.5">
      <c r="A18" s="11" t="s">
        <v>169</v>
      </c>
      <c r="B18" s="12" t="s">
        <v>122</v>
      </c>
      <c r="C18" s="13" t="s">
        <v>123</v>
      </c>
      <c r="D18" s="13" t="s">
        <v>124</v>
      </c>
      <c r="E18" s="24">
        <v>121</v>
      </c>
      <c r="F18" s="12" t="s">
        <v>125</v>
      </c>
      <c r="G18" s="14"/>
      <c r="H18" s="16">
        <v>61.75</v>
      </c>
      <c r="I18" s="16">
        <v>62</v>
      </c>
      <c r="J18" s="16">
        <f>(H18+I18)/2</f>
        <v>61.875</v>
      </c>
      <c r="K18" s="16">
        <v>65.25</v>
      </c>
      <c r="L18" s="16">
        <v>67</v>
      </c>
      <c r="M18" s="18">
        <f>(K18+L18)/2</f>
        <v>66.125</v>
      </c>
      <c r="N18" s="18">
        <v>66.5</v>
      </c>
      <c r="O18" s="18">
        <v>69</v>
      </c>
      <c r="P18" s="18">
        <f>(N18+O18)/2</f>
        <v>67.75</v>
      </c>
      <c r="Q18" s="17"/>
      <c r="R18" s="18">
        <f>(J18+M18+P18)/3</f>
        <v>65.25</v>
      </c>
    </row>
    <row r="19" spans="1:18" ht="22.5">
      <c r="A19" s="11" t="s">
        <v>170</v>
      </c>
      <c r="B19" s="12" t="s">
        <v>132</v>
      </c>
      <c r="C19" s="13"/>
      <c r="D19" s="13"/>
      <c r="E19" s="24">
        <v>302</v>
      </c>
      <c r="F19" s="12" t="s">
        <v>211</v>
      </c>
      <c r="G19" s="14"/>
      <c r="H19" s="16">
        <v>61.75</v>
      </c>
      <c r="I19" s="16">
        <v>65</v>
      </c>
      <c r="J19" s="16">
        <f>(H19+I19)/2</f>
        <v>63.375</v>
      </c>
      <c r="K19" s="16">
        <v>64</v>
      </c>
      <c r="L19" s="16">
        <v>65</v>
      </c>
      <c r="M19" s="18">
        <f>(K19+L19)/2</f>
        <v>64.5</v>
      </c>
      <c r="N19" s="18">
        <v>63.75</v>
      </c>
      <c r="O19" s="18">
        <v>68</v>
      </c>
      <c r="P19" s="18">
        <f>(N19+O19)/2</f>
        <v>65.875</v>
      </c>
      <c r="Q19" s="17"/>
      <c r="R19" s="18">
        <f>(J19+M19+P19)/3</f>
        <v>64.583333333333329</v>
      </c>
    </row>
    <row r="20" spans="1:18" ht="22.5">
      <c r="A20" s="11">
        <v>4</v>
      </c>
      <c r="B20" s="12" t="s">
        <v>134</v>
      </c>
      <c r="C20" s="13"/>
      <c r="D20" s="13"/>
      <c r="E20" s="24">
        <v>303</v>
      </c>
      <c r="F20" s="12" t="s">
        <v>135</v>
      </c>
      <c r="G20" s="14"/>
      <c r="H20" s="16">
        <v>64</v>
      </c>
      <c r="I20" s="16">
        <v>64</v>
      </c>
      <c r="J20" s="16">
        <f>(H20+I20)/2</f>
        <v>64</v>
      </c>
      <c r="K20" s="16">
        <v>65.5</v>
      </c>
      <c r="L20" s="16">
        <v>66</v>
      </c>
      <c r="M20" s="18">
        <f>(K20+L20)/2</f>
        <v>65.75</v>
      </c>
      <c r="N20" s="18">
        <v>61.75</v>
      </c>
      <c r="O20" s="18">
        <v>65</v>
      </c>
      <c r="P20" s="18">
        <f>(N20+O20)/2</f>
        <v>63.375</v>
      </c>
      <c r="Q20" s="17"/>
      <c r="R20" s="18">
        <f>(J20+M20+P20)/3</f>
        <v>64.375</v>
      </c>
    </row>
    <row r="21" spans="1:18" ht="25.5">
      <c r="A21" s="11">
        <v>5</v>
      </c>
      <c r="B21" s="12" t="s">
        <v>126</v>
      </c>
      <c r="C21" s="13" t="s">
        <v>127</v>
      </c>
      <c r="D21" s="13" t="s">
        <v>128</v>
      </c>
      <c r="E21" s="24">
        <v>146</v>
      </c>
      <c r="F21" s="12" t="s">
        <v>129</v>
      </c>
      <c r="G21" s="14"/>
      <c r="H21" s="16">
        <v>59.5</v>
      </c>
      <c r="I21" s="16">
        <v>59</v>
      </c>
      <c r="J21" s="16">
        <f>(H21+I21)/2</f>
        <v>59.25</v>
      </c>
      <c r="K21" s="16">
        <v>60.75</v>
      </c>
      <c r="L21" s="16">
        <v>62</v>
      </c>
      <c r="M21" s="18">
        <f>(K21+L21)/2</f>
        <v>61.375</v>
      </c>
      <c r="N21" s="18">
        <v>65.5</v>
      </c>
      <c r="O21" s="18">
        <v>67</v>
      </c>
      <c r="P21" s="18">
        <f>(N21+O21)/2</f>
        <v>66.25</v>
      </c>
      <c r="Q21" s="17"/>
      <c r="R21" s="18">
        <f>(J21+M21+P21)/3</f>
        <v>62.291666666666664</v>
      </c>
    </row>
    <row r="22" spans="1:18">
      <c r="B22" s="44"/>
    </row>
    <row r="23" spans="1:18">
      <c r="A23" s="37" t="s">
        <v>201</v>
      </c>
      <c r="G23" s="33">
        <v>5.09</v>
      </c>
      <c r="H23" s="33">
        <v>6.09</v>
      </c>
      <c r="I23" s="33" t="s">
        <v>208</v>
      </c>
    </row>
    <row r="24" spans="1:18" ht="22.5">
      <c r="A24" s="11" t="s">
        <v>168</v>
      </c>
      <c r="B24" s="12" t="s">
        <v>130</v>
      </c>
      <c r="C24" s="13"/>
      <c r="D24" s="26"/>
      <c r="E24" s="24">
        <v>205</v>
      </c>
      <c r="F24" s="12" t="s">
        <v>131</v>
      </c>
      <c r="G24" s="16">
        <v>63.774509803921568</v>
      </c>
      <c r="H24" s="16">
        <v>68.458333333333329</v>
      </c>
      <c r="I24" s="47">
        <f t="shared" ref="I24:I29" si="5">SUM(G24:H24)</f>
        <v>132.23284313725489</v>
      </c>
    </row>
    <row r="25" spans="1:18" ht="22.5">
      <c r="A25" s="11" t="s">
        <v>169</v>
      </c>
      <c r="B25" s="12" t="s">
        <v>132</v>
      </c>
      <c r="C25" s="13"/>
      <c r="D25" s="13"/>
      <c r="E25" s="24">
        <v>302</v>
      </c>
      <c r="F25" s="12" t="s">
        <v>133</v>
      </c>
      <c r="G25" s="16">
        <v>62.303921568627452</v>
      </c>
      <c r="H25" s="16">
        <v>64.583333333333329</v>
      </c>
      <c r="I25" s="47">
        <f t="shared" si="5"/>
        <v>126.88725490196077</v>
      </c>
    </row>
    <row r="26" spans="1:18" ht="25.5">
      <c r="A26" s="11" t="s">
        <v>170</v>
      </c>
      <c r="B26" s="12" t="s">
        <v>122</v>
      </c>
      <c r="C26" s="13" t="s">
        <v>123</v>
      </c>
      <c r="D26" s="13" t="s">
        <v>124</v>
      </c>
      <c r="E26" s="24">
        <v>121</v>
      </c>
      <c r="F26" s="12" t="s">
        <v>125</v>
      </c>
      <c r="G26" s="16">
        <v>60.490196078431381</v>
      </c>
      <c r="H26" s="16">
        <v>65.25</v>
      </c>
      <c r="I26" s="47">
        <f t="shared" si="5"/>
        <v>125.74019607843138</v>
      </c>
    </row>
    <row r="27" spans="1:18" ht="25.5">
      <c r="A27" s="11">
        <v>4</v>
      </c>
      <c r="B27" s="12" t="s">
        <v>126</v>
      </c>
      <c r="C27" s="13" t="s">
        <v>127</v>
      </c>
      <c r="D27" s="13" t="s">
        <v>128</v>
      </c>
      <c r="E27" s="24">
        <v>146</v>
      </c>
      <c r="F27" s="12" t="s">
        <v>129</v>
      </c>
      <c r="G27" s="16">
        <v>59.950980392156872</v>
      </c>
      <c r="H27" s="16">
        <v>62.291666666666664</v>
      </c>
      <c r="I27" s="47">
        <f t="shared" si="5"/>
        <v>122.24264705882354</v>
      </c>
    </row>
    <row r="28" spans="1:18" ht="22.5">
      <c r="A28" s="11">
        <v>5</v>
      </c>
      <c r="B28" s="12" t="s">
        <v>134</v>
      </c>
      <c r="C28" s="13"/>
      <c r="D28" s="13"/>
      <c r="E28" s="24">
        <v>303</v>
      </c>
      <c r="F28" s="12" t="s">
        <v>135</v>
      </c>
      <c r="G28" s="16">
        <v>56.323529411764717</v>
      </c>
      <c r="H28" s="11">
        <v>64.375</v>
      </c>
      <c r="I28" s="47">
        <f t="shared" si="5"/>
        <v>120.69852941176472</v>
      </c>
    </row>
    <row r="29" spans="1:18" ht="25.5">
      <c r="A29" s="11"/>
      <c r="B29" s="12" t="s">
        <v>118</v>
      </c>
      <c r="C29" s="13" t="s">
        <v>119</v>
      </c>
      <c r="D29" s="13" t="s">
        <v>120</v>
      </c>
      <c r="E29" s="24">
        <v>109</v>
      </c>
      <c r="F29" s="12" t="s">
        <v>121</v>
      </c>
      <c r="G29" s="16">
        <v>65</v>
      </c>
      <c r="H29" s="11"/>
      <c r="I29" s="47">
        <f t="shared" si="5"/>
        <v>65</v>
      </c>
    </row>
  </sheetData>
  <sortState ref="B12:P17">
    <sortCondition descending="1" ref="P12:P17"/>
  </sortState>
  <mergeCells count="19">
    <mergeCell ref="K15:M15"/>
    <mergeCell ref="N15:P15"/>
    <mergeCell ref="Q15:Q16"/>
    <mergeCell ref="R15:R16"/>
    <mergeCell ref="A15:A16"/>
    <mergeCell ref="C15:C16"/>
    <mergeCell ref="D15:D16"/>
    <mergeCell ref="G15:G16"/>
    <mergeCell ref="H15:J15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conditionalFormatting sqref="D10">
    <cfRule type="cellIs" dxfId="9" priority="5" stopIfTrue="1" operator="equal">
      <formula>0</formula>
    </cfRule>
    <cfRule type="cellIs" dxfId="8" priority="6" stopIfTrue="1" operator="equal">
      <formula>#N/A</formula>
    </cfRule>
  </conditionalFormatting>
  <conditionalFormatting sqref="D27">
    <cfRule type="cellIs" dxfId="7" priority="1" stopIfTrue="1" operator="equal">
      <formula>0</formula>
    </cfRule>
    <cfRule type="cellIs" dxfId="6" priority="2" stopIfTrue="1" operator="equal">
      <formula>#N/A</formula>
    </cfRule>
  </conditionalFormatting>
  <conditionalFormatting sqref="D19">
    <cfRule type="cellIs" dxfId="5" priority="3" stopIfTrue="1" operator="equal">
      <formula>0</formula>
    </cfRule>
    <cfRule type="cellIs" dxfId="4" priority="4" stopIfTrue="1" operator="equal">
      <formula>#N/A</formula>
    </cfRule>
  </conditionalFormatting>
  <pageMargins left="0.7" right="0.7" top="0.75" bottom="0.75" header="0.3" footer="0.3"/>
  <pageSetup paperSize="9" scale="76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R21"/>
  <sheetViews>
    <sheetView workbookViewId="0">
      <selection sqref="A1:A2"/>
    </sheetView>
  </sheetViews>
  <sheetFormatPr defaultRowHeight="15"/>
  <cols>
    <col min="1" max="1" width="5.42578125" customWidth="1"/>
    <col min="2" max="2" width="19.5703125" customWidth="1"/>
    <col min="3" max="4" width="0" hidden="1" customWidth="1"/>
    <col min="5" max="5" width="4" bestFit="1" customWidth="1"/>
    <col min="6" max="6" width="66.140625" bestFit="1" customWidth="1"/>
    <col min="14" max="14" width="5.7109375" bestFit="1" customWidth="1"/>
    <col min="15" max="15" width="10.7109375" customWidth="1"/>
  </cols>
  <sheetData>
    <row r="1" spans="1:18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18" ht="21">
      <c r="A2" s="40" t="s">
        <v>214</v>
      </c>
      <c r="B2" s="1"/>
      <c r="C2" s="1"/>
      <c r="D2" s="1"/>
      <c r="E2" s="1"/>
      <c r="F2" s="1"/>
    </row>
    <row r="3" spans="1:18" ht="21">
      <c r="A3" s="40"/>
      <c r="B3" s="1"/>
      <c r="C3" s="1"/>
      <c r="D3" s="1"/>
      <c r="E3" s="1"/>
      <c r="F3" s="1"/>
    </row>
    <row r="4" spans="1:18">
      <c r="A4" s="39" t="s">
        <v>14</v>
      </c>
      <c r="G4" s="5">
        <v>400</v>
      </c>
      <c r="H4" s="5"/>
      <c r="I4" s="5"/>
      <c r="O4" s="6">
        <v>42252</v>
      </c>
    </row>
    <row r="5" spans="1:18">
      <c r="A5" s="62" t="s">
        <v>1</v>
      </c>
      <c r="B5" s="7" t="s">
        <v>198</v>
      </c>
      <c r="C5" s="63" t="s">
        <v>3</v>
      </c>
      <c r="D5" s="63" t="s">
        <v>4</v>
      </c>
      <c r="E5" s="21"/>
      <c r="F5" s="7" t="s">
        <v>199</v>
      </c>
      <c r="G5" s="65" t="s">
        <v>6</v>
      </c>
      <c r="H5" s="61" t="s">
        <v>172</v>
      </c>
      <c r="I5" s="61"/>
      <c r="J5" s="61" t="s">
        <v>191</v>
      </c>
      <c r="K5" s="61"/>
      <c r="L5" s="61" t="s">
        <v>192</v>
      </c>
      <c r="M5" s="61"/>
      <c r="N5" s="61" t="s">
        <v>7</v>
      </c>
      <c r="O5" s="74" t="s">
        <v>8</v>
      </c>
      <c r="P5" s="74" t="s">
        <v>9</v>
      </c>
    </row>
    <row r="6" spans="1:18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8" ht="26.1" customHeight="1">
      <c r="A7" s="11" t="s">
        <v>168</v>
      </c>
      <c r="B7" s="12" t="s">
        <v>139</v>
      </c>
      <c r="C7" s="13" t="s">
        <v>140</v>
      </c>
      <c r="D7" s="13" t="s">
        <v>141</v>
      </c>
      <c r="E7" s="24">
        <v>127</v>
      </c>
      <c r="F7" s="12" t="s">
        <v>146</v>
      </c>
      <c r="G7" s="14"/>
      <c r="H7" s="15">
        <v>266.5</v>
      </c>
      <c r="I7" s="16">
        <f>H7/$G$4*100</f>
        <v>66.625</v>
      </c>
      <c r="J7" s="17">
        <v>268</v>
      </c>
      <c r="K7" s="18">
        <f>J7/$G$4*100</f>
        <v>67</v>
      </c>
      <c r="L7" s="17">
        <v>266</v>
      </c>
      <c r="M7" s="18">
        <f>L7/$G$4*100</f>
        <v>66.5</v>
      </c>
      <c r="N7" s="17"/>
      <c r="O7" s="19">
        <f>H7+J7+L7</f>
        <v>800.5</v>
      </c>
      <c r="P7" s="18">
        <f>(I7+K7+M7)/3</f>
        <v>66.708333333333329</v>
      </c>
    </row>
    <row r="8" spans="1:18" ht="26.1" customHeight="1">
      <c r="A8" s="11" t="s">
        <v>169</v>
      </c>
      <c r="B8" s="12" t="s">
        <v>142</v>
      </c>
      <c r="C8" s="13" t="s">
        <v>143</v>
      </c>
      <c r="D8" s="13" t="s">
        <v>144</v>
      </c>
      <c r="E8" s="24">
        <v>140</v>
      </c>
      <c r="F8" s="12" t="s">
        <v>147</v>
      </c>
      <c r="G8" s="20"/>
      <c r="H8" s="19">
        <v>241</v>
      </c>
      <c r="I8" s="16">
        <f>H8/$G$4*100</f>
        <v>60.25</v>
      </c>
      <c r="J8" s="17">
        <v>257.5</v>
      </c>
      <c r="K8" s="18">
        <f>J8/$G$4*100</f>
        <v>64.375</v>
      </c>
      <c r="L8" s="17">
        <v>252</v>
      </c>
      <c r="M8" s="18">
        <f>L8/$G$4*100</f>
        <v>63</v>
      </c>
      <c r="N8" s="17"/>
      <c r="O8" s="19">
        <f>H8+J8+L8</f>
        <v>750.5</v>
      </c>
      <c r="P8" s="18">
        <f>(I8+K8+M8)/3</f>
        <v>62.541666666666664</v>
      </c>
    </row>
    <row r="9" spans="1:18" ht="26.1" customHeight="1">
      <c r="A9" s="11" t="s">
        <v>170</v>
      </c>
      <c r="B9" s="12" t="s">
        <v>126</v>
      </c>
      <c r="C9" s="13" t="s">
        <v>127</v>
      </c>
      <c r="D9" s="13" t="s">
        <v>128</v>
      </c>
      <c r="E9" s="24">
        <v>146</v>
      </c>
      <c r="F9" s="12" t="s">
        <v>129</v>
      </c>
      <c r="G9" s="14"/>
      <c r="H9" s="11">
        <v>239.5</v>
      </c>
      <c r="I9" s="16">
        <f>H9/$G$4*100</f>
        <v>59.875</v>
      </c>
      <c r="J9" s="17">
        <v>255.5</v>
      </c>
      <c r="K9" s="18">
        <f>J9/$G$4*100</f>
        <v>63.875000000000007</v>
      </c>
      <c r="L9" s="17">
        <v>251</v>
      </c>
      <c r="M9" s="18">
        <f>L9/$G$4*100</f>
        <v>62.749999999999993</v>
      </c>
      <c r="N9" s="17"/>
      <c r="O9" s="19">
        <f>H9+J9+L9</f>
        <v>746</v>
      </c>
      <c r="P9" s="18">
        <f>(I9+K9+M9)/3</f>
        <v>62.166666666666664</v>
      </c>
    </row>
    <row r="10" spans="1:18" ht="26.1" customHeight="1">
      <c r="A10" s="11">
        <v>4</v>
      </c>
      <c r="B10" s="12" t="s">
        <v>136</v>
      </c>
      <c r="C10" s="13" t="s">
        <v>137</v>
      </c>
      <c r="D10" s="13" t="s">
        <v>138</v>
      </c>
      <c r="E10" s="24">
        <v>104</v>
      </c>
      <c r="F10" s="12" t="s">
        <v>145</v>
      </c>
      <c r="G10" s="14"/>
      <c r="H10" s="15">
        <v>231.5</v>
      </c>
      <c r="I10" s="16">
        <f>H10/$G$4*100</f>
        <v>57.875</v>
      </c>
      <c r="J10" s="17">
        <v>233.5</v>
      </c>
      <c r="K10" s="18">
        <f>J10/$G$4*100</f>
        <v>58.375</v>
      </c>
      <c r="L10" s="17">
        <v>238</v>
      </c>
      <c r="M10" s="18">
        <f>L10/$G$4*100</f>
        <v>59.5</v>
      </c>
      <c r="N10" s="17">
        <v>1</v>
      </c>
      <c r="O10" s="19">
        <f>H10+J10+L10</f>
        <v>703</v>
      </c>
      <c r="P10" s="18">
        <f>(I10+K10+M10)/3</f>
        <v>58.583333333333336</v>
      </c>
    </row>
    <row r="12" spans="1:18">
      <c r="A12" s="37" t="s">
        <v>203</v>
      </c>
      <c r="G12" s="5"/>
      <c r="H12" s="5"/>
      <c r="I12" s="5"/>
      <c r="J12" s="5"/>
      <c r="K12" s="5"/>
      <c r="L12" s="5"/>
      <c r="R12" s="6">
        <v>42253</v>
      </c>
    </row>
    <row r="13" spans="1:18">
      <c r="A13" s="62" t="s">
        <v>1</v>
      </c>
      <c r="B13" s="7" t="s">
        <v>198</v>
      </c>
      <c r="C13" s="63" t="s">
        <v>3</v>
      </c>
      <c r="D13" s="63" t="s">
        <v>4</v>
      </c>
      <c r="E13" s="28"/>
      <c r="F13" s="7" t="s">
        <v>199</v>
      </c>
      <c r="G13" s="65" t="s">
        <v>6</v>
      </c>
      <c r="H13" s="69" t="s">
        <v>213</v>
      </c>
      <c r="I13" s="70"/>
      <c r="J13" s="71"/>
      <c r="K13" s="69" t="s">
        <v>191</v>
      </c>
      <c r="L13" s="70"/>
      <c r="M13" s="71"/>
      <c r="N13" s="69" t="s">
        <v>182</v>
      </c>
      <c r="O13" s="70"/>
      <c r="P13" s="71"/>
      <c r="Q13" s="72" t="s">
        <v>7</v>
      </c>
      <c r="R13" s="66" t="s">
        <v>9</v>
      </c>
    </row>
    <row r="14" spans="1:18" ht="20.25">
      <c r="A14" s="62"/>
      <c r="B14" s="8" t="s">
        <v>10</v>
      </c>
      <c r="C14" s="64"/>
      <c r="D14" s="64"/>
      <c r="E14" s="29"/>
      <c r="F14" s="8" t="s">
        <v>11</v>
      </c>
      <c r="G14" s="65"/>
      <c r="H14" s="30" t="s">
        <v>204</v>
      </c>
      <c r="I14" s="30" t="s">
        <v>205</v>
      </c>
      <c r="J14" s="30" t="s">
        <v>9</v>
      </c>
      <c r="K14" s="30" t="s">
        <v>204</v>
      </c>
      <c r="L14" s="30" t="s">
        <v>205</v>
      </c>
      <c r="M14" s="30" t="s">
        <v>9</v>
      </c>
      <c r="N14" s="30" t="s">
        <v>204</v>
      </c>
      <c r="O14" s="30" t="s">
        <v>205</v>
      </c>
      <c r="P14" s="30" t="s">
        <v>9</v>
      </c>
      <c r="Q14" s="73"/>
      <c r="R14" s="67"/>
    </row>
    <row r="15" spans="1:18" ht="33.75">
      <c r="A15" s="11" t="s">
        <v>168</v>
      </c>
      <c r="B15" s="12" t="s">
        <v>142</v>
      </c>
      <c r="C15" s="13" t="s">
        <v>143</v>
      </c>
      <c r="D15" s="13" t="s">
        <v>144</v>
      </c>
      <c r="E15" s="24">
        <v>140</v>
      </c>
      <c r="F15" s="12" t="s">
        <v>147</v>
      </c>
      <c r="G15" s="14"/>
      <c r="H15" s="16">
        <v>56.75</v>
      </c>
      <c r="I15" s="16">
        <v>61</v>
      </c>
      <c r="J15" s="16">
        <f>(H15+I15)/2</f>
        <v>58.875</v>
      </c>
      <c r="K15" s="16">
        <v>63</v>
      </c>
      <c r="L15" s="16">
        <v>67</v>
      </c>
      <c r="M15" s="18">
        <f>(K15+L15)/2</f>
        <v>65</v>
      </c>
      <c r="N15" s="18">
        <v>59.75</v>
      </c>
      <c r="O15" s="18">
        <v>61</v>
      </c>
      <c r="P15" s="18">
        <f>(N15+O15)/2</f>
        <v>60.375</v>
      </c>
      <c r="Q15" s="17"/>
      <c r="R15" s="18">
        <f>(J15+M15+P15)/3</f>
        <v>61.416666666666664</v>
      </c>
    </row>
    <row r="16" spans="1:18">
      <c r="A16" s="32"/>
    </row>
    <row r="17" spans="1:9">
      <c r="A17" s="48" t="s">
        <v>201</v>
      </c>
      <c r="G17" s="33">
        <v>5.09</v>
      </c>
      <c r="H17" s="33">
        <v>6.09</v>
      </c>
      <c r="I17" s="33" t="s">
        <v>200</v>
      </c>
    </row>
    <row r="18" spans="1:9" ht="33.75">
      <c r="A18" s="11" t="s">
        <v>168</v>
      </c>
      <c r="B18" s="12" t="s">
        <v>142</v>
      </c>
      <c r="C18" s="13" t="s">
        <v>143</v>
      </c>
      <c r="D18" s="13" t="s">
        <v>144</v>
      </c>
      <c r="E18" s="24">
        <v>140</v>
      </c>
      <c r="F18" s="12" t="s">
        <v>147</v>
      </c>
      <c r="G18" s="35">
        <v>62.541666666666664</v>
      </c>
      <c r="H18" s="35">
        <v>61.416666666666664</v>
      </c>
      <c r="I18" s="35">
        <f>SUM(G18:H18)</f>
        <v>123.95833333333333</v>
      </c>
    </row>
    <row r="19" spans="1:9" ht="25.5">
      <c r="A19" s="11"/>
      <c r="B19" s="12" t="s">
        <v>139</v>
      </c>
      <c r="C19" s="13" t="s">
        <v>140</v>
      </c>
      <c r="D19" s="13" t="s">
        <v>141</v>
      </c>
      <c r="E19" s="24">
        <v>127</v>
      </c>
      <c r="F19" s="12" t="s">
        <v>146</v>
      </c>
      <c r="G19" s="35">
        <v>66.708333333333329</v>
      </c>
      <c r="H19" s="14"/>
      <c r="I19" s="35">
        <f>SUM(G19:H19)</f>
        <v>66.708333333333329</v>
      </c>
    </row>
    <row r="20" spans="1:9" ht="25.5">
      <c r="A20" s="11"/>
      <c r="B20" s="12" t="s">
        <v>126</v>
      </c>
      <c r="C20" s="13" t="s">
        <v>127</v>
      </c>
      <c r="D20" s="13" t="s">
        <v>128</v>
      </c>
      <c r="E20" s="24">
        <v>146</v>
      </c>
      <c r="F20" s="12" t="s">
        <v>129</v>
      </c>
      <c r="G20" s="35">
        <v>62.166666666666664</v>
      </c>
      <c r="H20" s="14"/>
      <c r="I20" s="35">
        <f>SUM(G20:H20)</f>
        <v>62.166666666666664</v>
      </c>
    </row>
    <row r="21" spans="1:9" ht="25.5">
      <c r="A21" s="11"/>
      <c r="B21" s="12" t="s">
        <v>136</v>
      </c>
      <c r="C21" s="13" t="s">
        <v>137</v>
      </c>
      <c r="D21" s="13" t="s">
        <v>138</v>
      </c>
      <c r="E21" s="24">
        <v>104</v>
      </c>
      <c r="F21" s="12" t="s">
        <v>145</v>
      </c>
      <c r="G21" s="35">
        <v>58.583333333333336</v>
      </c>
      <c r="H21" s="14"/>
      <c r="I21" s="35">
        <f>SUM(G21:H21)</f>
        <v>58.583333333333336</v>
      </c>
    </row>
  </sheetData>
  <sortState ref="B12:P15">
    <sortCondition descending="1" ref="P12:P15"/>
  </sortState>
  <mergeCells count="19">
    <mergeCell ref="K13:M13"/>
    <mergeCell ref="N13:P13"/>
    <mergeCell ref="Q13:Q14"/>
    <mergeCell ref="R13:R14"/>
    <mergeCell ref="A13:A14"/>
    <mergeCell ref="C13:C14"/>
    <mergeCell ref="D13:D14"/>
    <mergeCell ref="G13:G14"/>
    <mergeCell ref="H13:J13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pageMargins left="0.7" right="0.7" top="0.75" bottom="0.75" header="0.3" footer="0.3"/>
  <pageSetup paperSize="9" scale="71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P32"/>
  <sheetViews>
    <sheetView workbookViewId="0">
      <selection activeCell="F12" sqref="F12"/>
    </sheetView>
  </sheetViews>
  <sheetFormatPr defaultRowHeight="15"/>
  <cols>
    <col min="1" max="1" width="4.85546875" customWidth="1"/>
    <col min="2" max="2" width="19.85546875" customWidth="1"/>
    <col min="3" max="4" width="0" hidden="1" customWidth="1"/>
    <col min="5" max="5" width="4" bestFit="1" customWidth="1"/>
    <col min="6" max="6" width="52.5703125" bestFit="1" customWidth="1"/>
    <col min="7" max="7" width="6.7109375" customWidth="1"/>
    <col min="15" max="15" width="11.7109375" customWidth="1"/>
  </cols>
  <sheetData>
    <row r="1" spans="1:16" ht="26.25">
      <c r="A1" s="41" t="s">
        <v>193</v>
      </c>
      <c r="B1" s="1"/>
      <c r="C1" s="1"/>
      <c r="D1" s="1"/>
      <c r="E1" s="1"/>
      <c r="F1" s="1"/>
      <c r="O1" s="2" t="s">
        <v>0</v>
      </c>
    </row>
    <row r="2" spans="1:16" ht="21">
      <c r="A2" s="40" t="s">
        <v>217</v>
      </c>
      <c r="B2" s="1"/>
      <c r="C2" s="1"/>
      <c r="D2" s="1"/>
      <c r="E2" s="1"/>
      <c r="F2" s="1"/>
    </row>
    <row r="3" spans="1:16" ht="21">
      <c r="A3" s="40"/>
      <c r="B3" s="1"/>
      <c r="C3" s="1"/>
      <c r="D3" s="1"/>
      <c r="E3" s="1"/>
      <c r="F3" s="1"/>
    </row>
    <row r="4" spans="1:16">
      <c r="A4" s="39" t="s">
        <v>13</v>
      </c>
      <c r="G4" s="5">
        <v>300</v>
      </c>
      <c r="H4" s="5"/>
      <c r="I4" s="5"/>
      <c r="O4" s="6">
        <v>42252</v>
      </c>
    </row>
    <row r="5" spans="1:16">
      <c r="A5" s="62" t="s">
        <v>1</v>
      </c>
      <c r="B5" s="7" t="s">
        <v>198</v>
      </c>
      <c r="C5" s="63" t="s">
        <v>3</v>
      </c>
      <c r="D5" s="63" t="s">
        <v>4</v>
      </c>
      <c r="E5" s="21"/>
      <c r="F5" s="7" t="s">
        <v>199</v>
      </c>
      <c r="G5" s="65" t="s">
        <v>6</v>
      </c>
      <c r="H5" s="61" t="s">
        <v>171</v>
      </c>
      <c r="I5" s="61"/>
      <c r="J5" s="61" t="s">
        <v>172</v>
      </c>
      <c r="K5" s="61"/>
      <c r="L5" s="61" t="s">
        <v>173</v>
      </c>
      <c r="M5" s="61"/>
      <c r="N5" s="61" t="s">
        <v>7</v>
      </c>
      <c r="O5" s="74" t="s">
        <v>8</v>
      </c>
      <c r="P5" s="74" t="s">
        <v>9</v>
      </c>
    </row>
    <row r="6" spans="1:16">
      <c r="A6" s="62"/>
      <c r="B6" s="8" t="s">
        <v>10</v>
      </c>
      <c r="C6" s="64"/>
      <c r="D6" s="64"/>
      <c r="E6" s="22"/>
      <c r="F6" s="8" t="s">
        <v>11</v>
      </c>
      <c r="G6" s="65"/>
      <c r="H6" s="9" t="s">
        <v>12</v>
      </c>
      <c r="I6" s="10" t="s">
        <v>9</v>
      </c>
      <c r="J6" s="9" t="s">
        <v>12</v>
      </c>
      <c r="K6" s="10" t="s">
        <v>9</v>
      </c>
      <c r="L6" s="9" t="s">
        <v>12</v>
      </c>
      <c r="M6" s="10" t="s">
        <v>9</v>
      </c>
      <c r="N6" s="61"/>
      <c r="O6" s="74"/>
      <c r="P6" s="74"/>
    </row>
    <row r="7" spans="1:16" ht="26.1" customHeight="1">
      <c r="A7" s="11" t="s">
        <v>168</v>
      </c>
      <c r="B7" s="12" t="s">
        <v>159</v>
      </c>
      <c r="C7" s="13" t="s">
        <v>160</v>
      </c>
      <c r="D7" s="13" t="s">
        <v>161</v>
      </c>
      <c r="E7" s="24">
        <v>149</v>
      </c>
      <c r="F7" s="12" t="s">
        <v>167</v>
      </c>
      <c r="G7" s="14"/>
      <c r="H7" s="11">
        <v>204</v>
      </c>
      <c r="I7" s="16">
        <f t="shared" ref="I7:I14" si="0">H7/$G$4*100</f>
        <v>68</v>
      </c>
      <c r="J7" s="17">
        <v>207.5</v>
      </c>
      <c r="K7" s="18">
        <f t="shared" ref="K7:K14" si="1">J7/$G$4*100</f>
        <v>69.166666666666671</v>
      </c>
      <c r="L7" s="17">
        <v>208.5</v>
      </c>
      <c r="M7" s="18">
        <f t="shared" ref="M7:M14" si="2">L7/$G$4*100</f>
        <v>69.5</v>
      </c>
      <c r="N7" s="17"/>
      <c r="O7" s="19">
        <f t="shared" ref="O7:O14" si="3">H7+J7+L7</f>
        <v>620</v>
      </c>
      <c r="P7" s="18">
        <f t="shared" ref="P7:P14" si="4">(I7+K7+M7)/3</f>
        <v>68.8888888888889</v>
      </c>
    </row>
    <row r="8" spans="1:16" ht="26.1" customHeight="1">
      <c r="A8" s="11" t="s">
        <v>169</v>
      </c>
      <c r="B8" s="12" t="s">
        <v>149</v>
      </c>
      <c r="C8" s="13" t="s">
        <v>150</v>
      </c>
      <c r="D8" s="13" t="s">
        <v>151</v>
      </c>
      <c r="E8" s="24">
        <v>128</v>
      </c>
      <c r="F8" s="12" t="s">
        <v>163</v>
      </c>
      <c r="G8" s="20"/>
      <c r="H8" s="19">
        <v>205</v>
      </c>
      <c r="I8" s="16">
        <f t="shared" si="0"/>
        <v>68.333333333333329</v>
      </c>
      <c r="J8" s="17">
        <v>206</v>
      </c>
      <c r="K8" s="18">
        <f t="shared" si="1"/>
        <v>68.666666666666671</v>
      </c>
      <c r="L8" s="17">
        <v>208</v>
      </c>
      <c r="M8" s="18">
        <f t="shared" si="2"/>
        <v>69.333333333333343</v>
      </c>
      <c r="N8" s="17"/>
      <c r="O8" s="19">
        <f t="shared" si="3"/>
        <v>619</v>
      </c>
      <c r="P8" s="18">
        <f t="shared" si="4"/>
        <v>68.777777777777786</v>
      </c>
    </row>
    <row r="9" spans="1:16" ht="26.1" customHeight="1">
      <c r="A9" s="11" t="s">
        <v>170</v>
      </c>
      <c r="B9" s="12" t="s">
        <v>136</v>
      </c>
      <c r="C9" s="13" t="s">
        <v>137</v>
      </c>
      <c r="D9" s="13" t="s">
        <v>138</v>
      </c>
      <c r="E9" s="24">
        <v>104</v>
      </c>
      <c r="F9" s="12" t="s">
        <v>145</v>
      </c>
      <c r="G9" s="14"/>
      <c r="H9" s="15">
        <v>196.5</v>
      </c>
      <c r="I9" s="16">
        <f t="shared" si="0"/>
        <v>65.5</v>
      </c>
      <c r="J9" s="17">
        <v>200.5</v>
      </c>
      <c r="K9" s="18">
        <f t="shared" si="1"/>
        <v>66.833333333333329</v>
      </c>
      <c r="L9" s="17">
        <v>210.5</v>
      </c>
      <c r="M9" s="18">
        <f t="shared" si="2"/>
        <v>70.166666666666671</v>
      </c>
      <c r="N9" s="17"/>
      <c r="O9" s="19">
        <f t="shared" si="3"/>
        <v>607.5</v>
      </c>
      <c r="P9" s="18">
        <f t="shared" si="4"/>
        <v>67.5</v>
      </c>
    </row>
    <row r="10" spans="1:16" ht="26.1" customHeight="1">
      <c r="A10" s="11">
        <v>4</v>
      </c>
      <c r="B10" s="12" t="s">
        <v>152</v>
      </c>
      <c r="C10" s="13" t="s">
        <v>153</v>
      </c>
      <c r="D10" s="13" t="s">
        <v>154</v>
      </c>
      <c r="E10" s="24">
        <v>139</v>
      </c>
      <c r="F10" s="12" t="s">
        <v>164</v>
      </c>
      <c r="G10" s="14"/>
      <c r="H10" s="11">
        <v>192</v>
      </c>
      <c r="I10" s="16">
        <f t="shared" si="0"/>
        <v>64</v>
      </c>
      <c r="J10" s="17">
        <v>195</v>
      </c>
      <c r="K10" s="18">
        <f t="shared" si="1"/>
        <v>65</v>
      </c>
      <c r="L10" s="17">
        <v>204</v>
      </c>
      <c r="M10" s="18">
        <f t="shared" si="2"/>
        <v>68</v>
      </c>
      <c r="N10" s="17"/>
      <c r="O10" s="19">
        <f t="shared" si="3"/>
        <v>591</v>
      </c>
      <c r="P10" s="18">
        <f t="shared" si="4"/>
        <v>65.666666666666671</v>
      </c>
    </row>
    <row r="11" spans="1:16" ht="26.1" customHeight="1">
      <c r="A11" s="11">
        <v>5</v>
      </c>
      <c r="B11" s="12" t="s">
        <v>155</v>
      </c>
      <c r="C11" s="13" t="s">
        <v>156</v>
      </c>
      <c r="D11" s="13" t="s">
        <v>158</v>
      </c>
      <c r="E11" s="24">
        <v>142</v>
      </c>
      <c r="F11" s="12" t="s">
        <v>166</v>
      </c>
      <c r="G11" s="14"/>
      <c r="H11" s="11">
        <v>190</v>
      </c>
      <c r="I11" s="16">
        <f t="shared" si="0"/>
        <v>63.333333333333329</v>
      </c>
      <c r="J11" s="17">
        <v>187.5</v>
      </c>
      <c r="K11" s="18">
        <f t="shared" si="1"/>
        <v>62.5</v>
      </c>
      <c r="L11" s="17">
        <v>201.5</v>
      </c>
      <c r="M11" s="18">
        <f t="shared" si="2"/>
        <v>67.166666666666657</v>
      </c>
      <c r="N11" s="17"/>
      <c r="O11" s="19">
        <f t="shared" si="3"/>
        <v>579</v>
      </c>
      <c r="P11" s="18">
        <f t="shared" si="4"/>
        <v>64.333333333333329</v>
      </c>
    </row>
    <row r="12" spans="1:16" ht="26.1" customHeight="1">
      <c r="A12" s="11">
        <v>6</v>
      </c>
      <c r="B12" s="12" t="s">
        <v>96</v>
      </c>
      <c r="C12" s="13" t="s">
        <v>97</v>
      </c>
      <c r="D12" s="13" t="s">
        <v>148</v>
      </c>
      <c r="E12" s="24">
        <v>119</v>
      </c>
      <c r="F12" s="12" t="s">
        <v>162</v>
      </c>
      <c r="G12" s="14"/>
      <c r="H12" s="15">
        <v>186.5</v>
      </c>
      <c r="I12" s="16">
        <f t="shared" si="0"/>
        <v>62.166666666666671</v>
      </c>
      <c r="J12" s="17">
        <v>187</v>
      </c>
      <c r="K12" s="18">
        <f t="shared" si="1"/>
        <v>62.333333333333329</v>
      </c>
      <c r="L12" s="17">
        <v>195.5</v>
      </c>
      <c r="M12" s="18">
        <f t="shared" si="2"/>
        <v>65.166666666666657</v>
      </c>
      <c r="N12" s="17"/>
      <c r="O12" s="19">
        <f t="shared" si="3"/>
        <v>569</v>
      </c>
      <c r="P12" s="18">
        <f t="shared" si="4"/>
        <v>63.222222222222221</v>
      </c>
    </row>
    <row r="13" spans="1:16" ht="26.1" customHeight="1">
      <c r="A13" s="11">
        <v>7</v>
      </c>
      <c r="B13" s="12" t="s">
        <v>155</v>
      </c>
      <c r="C13" s="13" t="s">
        <v>156</v>
      </c>
      <c r="D13" s="13" t="s">
        <v>157</v>
      </c>
      <c r="E13" s="24">
        <v>141</v>
      </c>
      <c r="F13" s="12" t="s">
        <v>165</v>
      </c>
      <c r="G13" s="14"/>
      <c r="H13" s="11">
        <v>181.5</v>
      </c>
      <c r="I13" s="16">
        <f t="shared" si="0"/>
        <v>60.5</v>
      </c>
      <c r="J13" s="17">
        <v>186</v>
      </c>
      <c r="K13" s="18">
        <f t="shared" si="1"/>
        <v>62</v>
      </c>
      <c r="L13" s="17">
        <v>197.5</v>
      </c>
      <c r="M13" s="18">
        <f t="shared" si="2"/>
        <v>65.833333333333329</v>
      </c>
      <c r="N13" s="17"/>
      <c r="O13" s="19">
        <f t="shared" si="3"/>
        <v>565</v>
      </c>
      <c r="P13" s="18">
        <f t="shared" si="4"/>
        <v>62.777777777777771</v>
      </c>
    </row>
    <row r="14" spans="1:16" ht="26.1" customHeight="1">
      <c r="A14" s="11">
        <v>8</v>
      </c>
      <c r="B14" s="12" t="s">
        <v>82</v>
      </c>
      <c r="C14" s="13"/>
      <c r="D14" s="25"/>
      <c r="E14" s="24">
        <v>209</v>
      </c>
      <c r="F14" s="12" t="s">
        <v>89</v>
      </c>
      <c r="G14" s="14"/>
      <c r="H14" s="11">
        <v>185.5</v>
      </c>
      <c r="I14" s="16">
        <f t="shared" si="0"/>
        <v>61.833333333333329</v>
      </c>
      <c r="J14" s="17">
        <v>179</v>
      </c>
      <c r="K14" s="18">
        <f t="shared" si="1"/>
        <v>59.666666666666671</v>
      </c>
      <c r="L14" s="17">
        <v>187</v>
      </c>
      <c r="M14" s="18">
        <f t="shared" si="2"/>
        <v>62.333333333333329</v>
      </c>
      <c r="N14" s="17">
        <v>1</v>
      </c>
      <c r="O14" s="19">
        <f t="shared" si="3"/>
        <v>551.5</v>
      </c>
      <c r="P14" s="18">
        <f t="shared" si="4"/>
        <v>61.277777777777771</v>
      </c>
    </row>
    <row r="16" spans="1:16">
      <c r="A16" s="37" t="s">
        <v>195</v>
      </c>
      <c r="G16" s="5">
        <v>370</v>
      </c>
      <c r="H16" s="5"/>
      <c r="I16" s="5"/>
      <c r="O16" s="6">
        <v>42253</v>
      </c>
    </row>
    <row r="17" spans="1:16" ht="14.45" customHeight="1">
      <c r="A17" s="62" t="s">
        <v>1</v>
      </c>
      <c r="B17" s="7" t="s">
        <v>198</v>
      </c>
      <c r="C17" s="63" t="s">
        <v>3</v>
      </c>
      <c r="D17" s="63" t="s">
        <v>4</v>
      </c>
      <c r="E17" s="28"/>
      <c r="F17" s="7" t="s">
        <v>199</v>
      </c>
      <c r="G17" s="65" t="s">
        <v>6</v>
      </c>
      <c r="H17" s="61" t="s">
        <v>218</v>
      </c>
      <c r="I17" s="61"/>
      <c r="J17" s="61" t="s">
        <v>190</v>
      </c>
      <c r="K17" s="61"/>
      <c r="L17" s="61" t="s">
        <v>182</v>
      </c>
      <c r="M17" s="61"/>
      <c r="N17" s="61" t="s">
        <v>7</v>
      </c>
      <c r="O17" s="74" t="s">
        <v>8</v>
      </c>
      <c r="P17" s="74" t="s">
        <v>9</v>
      </c>
    </row>
    <row r="18" spans="1:16">
      <c r="A18" s="62"/>
      <c r="B18" s="8" t="s">
        <v>10</v>
      </c>
      <c r="C18" s="64"/>
      <c r="D18" s="64"/>
      <c r="E18" s="29"/>
      <c r="F18" s="8" t="s">
        <v>11</v>
      </c>
      <c r="G18" s="65"/>
      <c r="H18" s="9" t="s">
        <v>12</v>
      </c>
      <c r="I18" s="27" t="s">
        <v>9</v>
      </c>
      <c r="J18" s="9" t="s">
        <v>12</v>
      </c>
      <c r="K18" s="27" t="s">
        <v>9</v>
      </c>
      <c r="L18" s="9" t="s">
        <v>12</v>
      </c>
      <c r="M18" s="27" t="s">
        <v>9</v>
      </c>
      <c r="N18" s="61"/>
      <c r="O18" s="74"/>
      <c r="P18" s="74"/>
    </row>
    <row r="19" spans="1:16" ht="25.5">
      <c r="A19" s="11" t="s">
        <v>168</v>
      </c>
      <c r="B19" s="12" t="s">
        <v>159</v>
      </c>
      <c r="C19" s="13" t="s">
        <v>160</v>
      </c>
      <c r="D19" s="13" t="s">
        <v>161</v>
      </c>
      <c r="E19" s="24">
        <v>149</v>
      </c>
      <c r="F19" s="12" t="s">
        <v>167</v>
      </c>
      <c r="G19" s="14"/>
      <c r="H19" s="11">
        <v>242</v>
      </c>
      <c r="I19" s="16">
        <v>65.405405405405403</v>
      </c>
      <c r="J19" s="17">
        <v>243</v>
      </c>
      <c r="K19" s="18">
        <v>65.675675675675677</v>
      </c>
      <c r="L19" s="17">
        <v>247</v>
      </c>
      <c r="M19" s="18">
        <v>66.756756756756758</v>
      </c>
      <c r="N19" s="17"/>
      <c r="O19" s="19">
        <v>732</v>
      </c>
      <c r="P19" s="18">
        <v>65.945945945945951</v>
      </c>
    </row>
    <row r="20" spans="1:16" ht="25.5">
      <c r="A20" s="11" t="s">
        <v>169</v>
      </c>
      <c r="B20" s="12" t="s">
        <v>152</v>
      </c>
      <c r="C20" s="13" t="s">
        <v>153</v>
      </c>
      <c r="D20" s="13" t="s">
        <v>154</v>
      </c>
      <c r="E20" s="24">
        <v>139</v>
      </c>
      <c r="F20" s="12" t="s">
        <v>164</v>
      </c>
      <c r="G20" s="14"/>
      <c r="H20" s="11">
        <v>238</v>
      </c>
      <c r="I20" s="16">
        <v>64.324324324324323</v>
      </c>
      <c r="J20" s="17">
        <v>247</v>
      </c>
      <c r="K20" s="18">
        <v>66.756756756756758</v>
      </c>
      <c r="L20" s="17">
        <v>246.5</v>
      </c>
      <c r="M20" s="18">
        <v>66.621621621621614</v>
      </c>
      <c r="N20" s="17"/>
      <c r="O20" s="19">
        <v>731.5</v>
      </c>
      <c r="P20" s="18">
        <v>65.900900900900908</v>
      </c>
    </row>
    <row r="21" spans="1:16" ht="25.5">
      <c r="A21" s="11" t="s">
        <v>170</v>
      </c>
      <c r="B21" s="12" t="s">
        <v>96</v>
      </c>
      <c r="C21" s="13" t="s">
        <v>97</v>
      </c>
      <c r="D21" s="13" t="s">
        <v>148</v>
      </c>
      <c r="E21" s="24">
        <v>119</v>
      </c>
      <c r="F21" s="12" t="s">
        <v>162</v>
      </c>
      <c r="G21" s="20"/>
      <c r="H21" s="19">
        <v>228</v>
      </c>
      <c r="I21" s="16">
        <v>61.621621621621628</v>
      </c>
      <c r="J21" s="17">
        <v>262.5</v>
      </c>
      <c r="K21" s="18">
        <v>70.945945945945937</v>
      </c>
      <c r="L21" s="17">
        <v>218</v>
      </c>
      <c r="M21" s="18">
        <v>58.918918918918919</v>
      </c>
      <c r="N21" s="17"/>
      <c r="O21" s="19">
        <v>708.5</v>
      </c>
      <c r="P21" s="18">
        <v>63.828828828828819</v>
      </c>
    </row>
    <row r="22" spans="1:16" ht="25.5">
      <c r="A22" s="11"/>
      <c r="B22" s="12" t="s">
        <v>136</v>
      </c>
      <c r="C22" s="13" t="s">
        <v>137</v>
      </c>
      <c r="D22" s="13" t="s">
        <v>138</v>
      </c>
      <c r="E22" s="24">
        <v>104</v>
      </c>
      <c r="F22" s="12" t="s">
        <v>145</v>
      </c>
      <c r="G22" s="14" t="s">
        <v>219</v>
      </c>
      <c r="H22" s="15"/>
      <c r="I22" s="16">
        <v>0</v>
      </c>
      <c r="J22" s="17"/>
      <c r="K22" s="18">
        <v>0</v>
      </c>
      <c r="L22" s="17"/>
      <c r="M22" s="18">
        <v>0</v>
      </c>
      <c r="N22" s="17"/>
      <c r="O22" s="19">
        <v>0</v>
      </c>
      <c r="P22" s="18">
        <v>0</v>
      </c>
    </row>
    <row r="24" spans="1:16">
      <c r="A24" s="37" t="s">
        <v>201</v>
      </c>
      <c r="G24" s="33">
        <v>5.09</v>
      </c>
      <c r="H24" s="33">
        <v>6.09</v>
      </c>
      <c r="I24" s="33" t="s">
        <v>200</v>
      </c>
    </row>
    <row r="25" spans="1:16" ht="25.5">
      <c r="A25" s="11" t="s">
        <v>168</v>
      </c>
      <c r="B25" s="12" t="s">
        <v>159</v>
      </c>
      <c r="C25" s="13" t="s">
        <v>160</v>
      </c>
      <c r="D25" s="13" t="s">
        <v>161</v>
      </c>
      <c r="E25" s="24">
        <v>149</v>
      </c>
      <c r="F25" s="12" t="s">
        <v>167</v>
      </c>
      <c r="G25" s="16">
        <v>68.8888888888889</v>
      </c>
      <c r="H25" s="16">
        <v>65.945945945945951</v>
      </c>
      <c r="I25" s="16">
        <f t="shared" ref="I25:I32" si="5">SUM(G25:H25)</f>
        <v>134.83483483483485</v>
      </c>
    </row>
    <row r="26" spans="1:16" ht="25.5">
      <c r="A26" s="11" t="s">
        <v>169</v>
      </c>
      <c r="B26" s="12" t="s">
        <v>152</v>
      </c>
      <c r="C26" s="13" t="s">
        <v>153</v>
      </c>
      <c r="D26" s="13" t="s">
        <v>154</v>
      </c>
      <c r="E26" s="24">
        <v>139</v>
      </c>
      <c r="F26" s="12" t="s">
        <v>164</v>
      </c>
      <c r="G26" s="16">
        <v>65.666666666666671</v>
      </c>
      <c r="H26" s="16">
        <v>65.900900900900908</v>
      </c>
      <c r="I26" s="16">
        <f t="shared" si="5"/>
        <v>131.56756756756758</v>
      </c>
    </row>
    <row r="27" spans="1:16" ht="25.5">
      <c r="A27" s="11" t="s">
        <v>170</v>
      </c>
      <c r="B27" s="12" t="s">
        <v>96</v>
      </c>
      <c r="C27" s="13" t="s">
        <v>97</v>
      </c>
      <c r="D27" s="13" t="s">
        <v>148</v>
      </c>
      <c r="E27" s="24">
        <v>119</v>
      </c>
      <c r="F27" s="12" t="s">
        <v>162</v>
      </c>
      <c r="G27" s="16">
        <v>63.222222222222221</v>
      </c>
      <c r="H27" s="16">
        <v>63.828828828828819</v>
      </c>
      <c r="I27" s="16">
        <f t="shared" si="5"/>
        <v>127.05105105105105</v>
      </c>
    </row>
    <row r="28" spans="1:16" ht="25.5">
      <c r="A28" s="14"/>
      <c r="B28" s="12" t="s">
        <v>149</v>
      </c>
      <c r="C28" s="13" t="s">
        <v>150</v>
      </c>
      <c r="D28" s="13" t="s">
        <v>151</v>
      </c>
      <c r="E28" s="24">
        <v>128</v>
      </c>
      <c r="F28" s="12" t="s">
        <v>163</v>
      </c>
      <c r="G28" s="16">
        <v>68.777777777777786</v>
      </c>
      <c r="H28" s="11"/>
      <c r="I28" s="16">
        <f t="shared" si="5"/>
        <v>68.777777777777786</v>
      </c>
    </row>
    <row r="29" spans="1:16" ht="25.5">
      <c r="A29" s="14"/>
      <c r="B29" s="12" t="s">
        <v>136</v>
      </c>
      <c r="C29" s="13" t="s">
        <v>137</v>
      </c>
      <c r="D29" s="13" t="s">
        <v>138</v>
      </c>
      <c r="E29" s="24">
        <v>104</v>
      </c>
      <c r="F29" s="12" t="s">
        <v>145</v>
      </c>
      <c r="G29" s="16">
        <v>67.5</v>
      </c>
      <c r="H29" s="11"/>
      <c r="I29" s="16">
        <f t="shared" si="5"/>
        <v>67.5</v>
      </c>
    </row>
    <row r="30" spans="1:16" ht="25.5">
      <c r="A30" s="14"/>
      <c r="B30" s="12" t="s">
        <v>155</v>
      </c>
      <c r="C30" s="13" t="s">
        <v>156</v>
      </c>
      <c r="D30" s="13" t="s">
        <v>158</v>
      </c>
      <c r="E30" s="24">
        <v>142</v>
      </c>
      <c r="F30" s="12" t="s">
        <v>166</v>
      </c>
      <c r="G30" s="16">
        <v>64.333333333333329</v>
      </c>
      <c r="H30" s="11"/>
      <c r="I30" s="16">
        <f t="shared" si="5"/>
        <v>64.333333333333329</v>
      </c>
    </row>
    <row r="31" spans="1:16" ht="25.5">
      <c r="A31" s="14"/>
      <c r="B31" s="12" t="s">
        <v>155</v>
      </c>
      <c r="C31" s="13" t="s">
        <v>156</v>
      </c>
      <c r="D31" s="13" t="s">
        <v>157</v>
      </c>
      <c r="E31" s="24">
        <v>141</v>
      </c>
      <c r="F31" s="12" t="s">
        <v>165</v>
      </c>
      <c r="G31" s="16">
        <v>62.777777777777771</v>
      </c>
      <c r="H31" s="11"/>
      <c r="I31" s="16">
        <f t="shared" si="5"/>
        <v>62.777777777777771</v>
      </c>
    </row>
    <row r="32" spans="1:16" ht="22.5">
      <c r="A32" s="14"/>
      <c r="B32" s="12" t="s">
        <v>82</v>
      </c>
      <c r="C32" s="13"/>
      <c r="D32" s="25"/>
      <c r="E32" s="24">
        <v>209</v>
      </c>
      <c r="F32" s="12" t="s">
        <v>89</v>
      </c>
      <c r="G32" s="16">
        <v>61.277777777777771</v>
      </c>
      <c r="H32" s="11"/>
      <c r="I32" s="16">
        <f t="shared" si="5"/>
        <v>61.277777777777771</v>
      </c>
    </row>
  </sheetData>
  <sortState ref="B12:P19">
    <sortCondition descending="1" ref="P12:P19"/>
  </sortState>
  <mergeCells count="20">
    <mergeCell ref="J17:K17"/>
    <mergeCell ref="L17:M17"/>
    <mergeCell ref="N17:N18"/>
    <mergeCell ref="O17:O18"/>
    <mergeCell ref="P17:P18"/>
    <mergeCell ref="A17:A18"/>
    <mergeCell ref="C17:C18"/>
    <mergeCell ref="D17:D18"/>
    <mergeCell ref="G17:G18"/>
    <mergeCell ref="H17:I17"/>
    <mergeCell ref="L5:M5"/>
    <mergeCell ref="N5:N6"/>
    <mergeCell ref="O5:O6"/>
    <mergeCell ref="P5:P6"/>
    <mergeCell ref="A5:A6"/>
    <mergeCell ref="C5:C6"/>
    <mergeCell ref="D5:D6"/>
    <mergeCell ref="G5:G6"/>
    <mergeCell ref="H5:I5"/>
    <mergeCell ref="J5:K5"/>
  </mergeCells>
  <conditionalFormatting sqref="D14">
    <cfRule type="cellIs" dxfId="3" priority="3" stopIfTrue="1" operator="equal">
      <formula>0</formula>
    </cfRule>
    <cfRule type="cellIs" dxfId="2" priority="4" stopIfTrue="1" operator="equal">
      <formula>#N/A</formula>
    </cfRule>
  </conditionalFormatting>
  <conditionalFormatting sqref="D32">
    <cfRule type="cellIs" dxfId="1" priority="1" stopIfTrue="1" operator="equal">
      <formula>0</formula>
    </cfRule>
    <cfRule type="cellIs" dxfId="0" priority="2" stopIfTrue="1" operator="equal">
      <formula>#N/A</formula>
    </cfRule>
  </conditionalFormatting>
  <pageMargins left="0.7" right="0.7" top="0.75" bottom="0.75" header="0.3" footer="0.3"/>
  <pageSetup paperSize="9" scale="75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J26" sqref="J26"/>
    </sheetView>
  </sheetViews>
  <sheetFormatPr defaultRowHeight="15"/>
  <cols>
    <col min="2" max="2" width="14.7109375" bestFit="1" customWidth="1"/>
    <col min="3" max="3" width="15.140625" bestFit="1" customWidth="1"/>
    <col min="4" max="4" width="12.5703125" customWidth="1"/>
    <col min="5" max="5" width="13.28515625" customWidth="1"/>
    <col min="6" max="6" width="11.5703125" customWidth="1"/>
  </cols>
  <sheetData>
    <row r="2" spans="1:7">
      <c r="B2" t="s">
        <v>243</v>
      </c>
    </row>
    <row r="4" spans="1:7">
      <c r="B4" s="14" t="s">
        <v>244</v>
      </c>
      <c r="C4" s="14" t="s">
        <v>245</v>
      </c>
      <c r="D4" s="14" t="s">
        <v>246</v>
      </c>
      <c r="E4" s="14" t="s">
        <v>247</v>
      </c>
      <c r="F4" s="14" t="s">
        <v>248</v>
      </c>
      <c r="G4" s="14"/>
    </row>
    <row r="5" spans="1:7">
      <c r="B5" s="35">
        <v>139.82882882882882</v>
      </c>
      <c r="C5" s="35">
        <v>144.15915915915915</v>
      </c>
      <c r="D5" s="35">
        <v>136</v>
      </c>
      <c r="E5" s="35">
        <v>133.11274509803923</v>
      </c>
      <c r="F5" s="35">
        <v>131.72105263157894</v>
      </c>
      <c r="G5" s="14">
        <f>LARGE(B5:F5,1)+LARGE(B5:F5,2)+LARGE(B5:F5,3)</f>
        <v>419.98798798798794</v>
      </c>
    </row>
    <row r="6" spans="1:7" ht="45">
      <c r="A6" t="s">
        <v>249</v>
      </c>
      <c r="B6" s="60" t="s">
        <v>19</v>
      </c>
      <c r="C6" s="60" t="s">
        <v>73</v>
      </c>
      <c r="D6" s="60" t="s">
        <v>102</v>
      </c>
      <c r="E6" s="12" t="s">
        <v>113</v>
      </c>
      <c r="F6" s="12" t="s">
        <v>118</v>
      </c>
    </row>
    <row r="8" spans="1:7">
      <c r="B8" t="s">
        <v>250</v>
      </c>
    </row>
    <row r="10" spans="1:7">
      <c r="B10" s="14" t="s">
        <v>244</v>
      </c>
      <c r="C10" s="14" t="s">
        <v>245</v>
      </c>
      <c r="D10" s="14" t="s">
        <v>246</v>
      </c>
      <c r="E10" s="14" t="s">
        <v>247</v>
      </c>
      <c r="F10" s="14" t="s">
        <v>248</v>
      </c>
      <c r="G10" s="14"/>
    </row>
    <row r="11" spans="1:7">
      <c r="B11" s="35">
        <v>128.49699699699701</v>
      </c>
      <c r="C11" s="35">
        <v>132.55855855855856</v>
      </c>
      <c r="D11" s="35">
        <v>133.33333333333331</v>
      </c>
      <c r="E11" s="35">
        <v>0</v>
      </c>
      <c r="F11" s="35">
        <v>0</v>
      </c>
      <c r="G11" s="14">
        <f t="shared" ref="G11:G17" si="0">LARGE(B11:F11,1)+LARGE(B11:F11,2)+LARGE(B11:F11,3)</f>
        <v>394.38888888888891</v>
      </c>
    </row>
    <row r="12" spans="1:7" ht="33.75">
      <c r="A12" t="s">
        <v>249</v>
      </c>
      <c r="B12" s="12" t="s">
        <v>55</v>
      </c>
      <c r="C12" s="12" t="s">
        <v>82</v>
      </c>
      <c r="D12" s="12" t="s">
        <v>105</v>
      </c>
      <c r="E12" s="14"/>
      <c r="F12" s="14"/>
    </row>
    <row r="14" spans="1:7">
      <c r="B14" t="s">
        <v>251</v>
      </c>
    </row>
    <row r="16" spans="1:7">
      <c r="B16" s="14" t="s">
        <v>244</v>
      </c>
      <c r="C16" s="14" t="s">
        <v>245</v>
      </c>
      <c r="D16" s="14" t="s">
        <v>246</v>
      </c>
      <c r="E16" s="14" t="s">
        <v>247</v>
      </c>
      <c r="F16" s="14" t="s">
        <v>248</v>
      </c>
      <c r="G16" s="14"/>
    </row>
    <row r="17" spans="1:7"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f t="shared" si="0"/>
        <v>0</v>
      </c>
    </row>
    <row r="18" spans="1:7">
      <c r="A18" t="s">
        <v>249</v>
      </c>
      <c r="B18" s="14"/>
      <c r="C18" s="14"/>
      <c r="D18" s="14"/>
      <c r="E18" s="14"/>
      <c r="F18" s="14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BDL Seniors</vt:lpstr>
      <vt:lpstr>BDL Young Riders</vt:lpstr>
      <vt:lpstr>BDL Juniors</vt:lpstr>
      <vt:lpstr>BDL Children</vt:lpstr>
      <vt:lpstr>BDL Amateurs</vt:lpstr>
      <vt:lpstr>Open M</vt:lpstr>
      <vt:lpstr>Open L</vt:lpstr>
      <vt:lpstr>Open AL</vt:lpstr>
      <vt:lpstr>TEAMS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Hanni</dc:creator>
  <cp:lastModifiedBy>User</cp:lastModifiedBy>
  <cp:lastPrinted>2015-09-05T16:41:35Z</cp:lastPrinted>
  <dcterms:created xsi:type="dcterms:W3CDTF">2015-09-01T15:55:30Z</dcterms:created>
  <dcterms:modified xsi:type="dcterms:W3CDTF">2015-09-16T05:24:58Z</dcterms:modified>
</cp:coreProperties>
</file>