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trikove" sheetId="1" r:id="rId1"/>
    <sheet name="TrikoveKonkurai(rezultatai)" sheetId="2" r:id="rId2"/>
    <sheet name="Konkurai startai(papildoma)" sheetId="3" r:id="rId3"/>
    <sheet name="Konkurai " sheetId="4" r:id="rId4"/>
    <sheet name="Dailusis startai(papildoma)" sheetId="5" r:id="rId5"/>
    <sheet name="Dailusis rezultatai" sheetId="6" r:id="rId6"/>
  </sheets>
  <definedNames/>
  <calcPr fullCalcOnLoad="1"/>
</workbook>
</file>

<file path=xl/sharedStrings.xml><?xml version="1.0" encoding="utf-8"?>
<sst xmlns="http://schemas.openxmlformats.org/spreadsheetml/2006/main" count="943" uniqueCount="269">
  <si>
    <t>CCI/CIC* A</t>
  </si>
  <si>
    <t>Raitelis</t>
  </si>
  <si>
    <t>Vieta</t>
  </si>
  <si>
    <t>NACIONALINĖ JOJIMO TRIKOVĖS FEDERACIJA</t>
  </si>
  <si>
    <t>%</t>
  </si>
  <si>
    <t>Vidurkis%</t>
  </si>
  <si>
    <t>Baudos t.</t>
  </si>
  <si>
    <t>Laikas</t>
  </si>
  <si>
    <t>Už laiko n.viršijimą</t>
  </si>
  <si>
    <t>Konkūras</t>
  </si>
  <si>
    <t>Konkuras b.t.</t>
  </si>
  <si>
    <t>Krosas</t>
  </si>
  <si>
    <t>Už laiko n. viršijimą</t>
  </si>
  <si>
    <t>Galutinis</t>
  </si>
  <si>
    <t>Žirgas</t>
  </si>
  <si>
    <t>Eil.nr.</t>
  </si>
  <si>
    <t>Balai</t>
  </si>
  <si>
    <t>Lengvas lygis</t>
  </si>
  <si>
    <t>Vidutinis lygis</t>
  </si>
  <si>
    <t xml:space="preserve"> b.t.</t>
  </si>
  <si>
    <t xml:space="preserve">Konkuras </t>
  </si>
  <si>
    <t>Rezultatas</t>
  </si>
  <si>
    <t>I</t>
  </si>
  <si>
    <t>II</t>
  </si>
  <si>
    <t>III</t>
  </si>
  <si>
    <t>Eil.</t>
  </si>
  <si>
    <t>Belmontas, Vilnius</t>
  </si>
  <si>
    <t>2013m. 08-14/15d.</t>
  </si>
  <si>
    <t>Dangis Rakauskas</t>
  </si>
  <si>
    <t>Buble Boy</t>
  </si>
  <si>
    <t>Kipras-S</t>
  </si>
  <si>
    <t>2007/Irish sport horse/Ireland/Drumllowan/Rolex/Exas/J.Chaleckas</t>
  </si>
  <si>
    <t>2007/M/Imperator/Kamila/LTU/A.Šmulkštys</t>
  </si>
  <si>
    <t>Labai lengvas lygis</t>
  </si>
  <si>
    <t>2009/G/Garpas S/Kveta/LTU/A.Šmulkštys</t>
  </si>
  <si>
    <t>Indrė Juškevičiūtė</t>
  </si>
  <si>
    <t>Simona Glazova</t>
  </si>
  <si>
    <t>Sagatas</t>
  </si>
  <si>
    <t>2008/G/LJ/Gvazdikas/Bosas/LTU/O.Glazov</t>
  </si>
  <si>
    <t>Dalyvauja: atvira klasė</t>
  </si>
  <si>
    <t>Judėjimo greitis: 350m/min</t>
  </si>
  <si>
    <t xml:space="preserve">Kontrolinis laikas: </t>
  </si>
  <si>
    <t>nr.</t>
  </si>
  <si>
    <t>Raitelio vardas, pavardė</t>
  </si>
  <si>
    <t>Žirgo vardas</t>
  </si>
  <si>
    <t>Žirgo gimimo data, lytis, veislė, motina,</t>
  </si>
  <si>
    <t>Baudos</t>
  </si>
  <si>
    <t>tėvas, motinos tėvas,gimimo šalis,savininkas</t>
  </si>
  <si>
    <t>taškai</t>
  </si>
  <si>
    <t>už laiką</t>
  </si>
  <si>
    <t xml:space="preserve">Konkūras nr. 1; </t>
  </si>
  <si>
    <t>Kliūtys</t>
  </si>
  <si>
    <t xml:space="preserve">Konkūras nr. 2; </t>
  </si>
  <si>
    <t>Dailusis jojimas</t>
  </si>
  <si>
    <t>Evelina Krivičienė</t>
  </si>
  <si>
    <t>Conradas</t>
  </si>
  <si>
    <t>2008/G/BH/Cisco/cantona M/LTU/E.Krivičienė</t>
  </si>
  <si>
    <t>Agnė Chlostauskaitė</t>
  </si>
  <si>
    <t>Esteban Star</t>
  </si>
  <si>
    <t>2003/G/BH/Escarho Star/Westpoint Star/LTU/A.Chlostauskaite</t>
  </si>
  <si>
    <t>x</t>
  </si>
  <si>
    <t>Robertas Skliaustas</t>
  </si>
  <si>
    <t>Kabrioletas</t>
  </si>
  <si>
    <t>Horstas</t>
  </si>
  <si>
    <t>2004/G/TRAK/Etiudas Eskado/Raitoji policija</t>
  </si>
  <si>
    <t>2002/G/TRAK/Fetisas/LTU/raitoji policija</t>
  </si>
  <si>
    <t>Medium</t>
  </si>
  <si>
    <t>Audrius Drukteinis</t>
  </si>
  <si>
    <t>Calipso</t>
  </si>
  <si>
    <t>A.Drukteinis</t>
  </si>
  <si>
    <t>Gintė Sidaravičiūtė</t>
  </si>
  <si>
    <t>Ledi-Killer</t>
  </si>
  <si>
    <t>Figaro</t>
  </si>
  <si>
    <t>Vaiva Jereminaitė</t>
  </si>
  <si>
    <t>Habanera</t>
  </si>
  <si>
    <t>Dagnė Davainytė</t>
  </si>
  <si>
    <t>2004/G/TRAK/Viskis/S.Daševskaja</t>
  </si>
  <si>
    <t>2004/LJ/Babilonas/LTU/V.Urbonas</t>
  </si>
  <si>
    <t>Kliūčių aukštis:  95 cm</t>
  </si>
  <si>
    <t>Kliūčių aukštis:  70 cm</t>
  </si>
  <si>
    <t>Alina Michnevič</t>
  </si>
  <si>
    <t>Cosmopoliten</t>
  </si>
  <si>
    <t>2002/G/HOLST/Capriccio/Im Fruhling/GER/Philippe Berthaud</t>
  </si>
  <si>
    <t>Dekors</t>
  </si>
  <si>
    <t>2005/LV/G/Don Weltmeyer/Calando IV/LV/A.Michnevič</t>
  </si>
  <si>
    <t>Andrius Kaniava</t>
  </si>
  <si>
    <t>Hornas</t>
  </si>
  <si>
    <t>2007/G/LJ/Hamlets/Pritok/LTU/A.Kaniava</t>
  </si>
  <si>
    <t>Dovile Endriukaityte</t>
  </si>
  <si>
    <t>Derbis</t>
  </si>
  <si>
    <t>2006/G/LJ/Little Lucky/Egmontas/LTU/D.Endriukaityte</t>
  </si>
  <si>
    <t>Legero</t>
  </si>
  <si>
    <t>2008/G/LJ/Lordano/Ornamentas/LTU/D.Endriukaityte</t>
  </si>
  <si>
    <t>Inga Čupajeva</t>
  </si>
  <si>
    <t>2005/LJ/labradoras IIMG/Sir salut/LTU/I.Čupajeva</t>
  </si>
  <si>
    <t>Demi</t>
  </si>
  <si>
    <t>Aistė Urbonavičiūtė</t>
  </si>
  <si>
    <t>Red Honey</t>
  </si>
  <si>
    <t>Miglė Neverdauskaitė</t>
  </si>
  <si>
    <t>Kortas</t>
  </si>
  <si>
    <t>Emilija Pažėraitė</t>
  </si>
  <si>
    <t>Chemingvėjus II</t>
  </si>
  <si>
    <t>2006/G/LJ/Hamlets/Laval II/LTU/Kauno plaukimo m-kla</t>
  </si>
  <si>
    <t>2002/G/HOLST/Conrado/Chorej/LTU/Kauno plaukimo m-kla</t>
  </si>
  <si>
    <t>2003/G/LJ/Chanas/Holl/LTU/Kauno plaukimo m-kla</t>
  </si>
  <si>
    <t>Rasa Lukošiūnaitė</t>
  </si>
  <si>
    <t>Grand Marinier</t>
  </si>
  <si>
    <t>Aistė Balčiūnaitė</t>
  </si>
  <si>
    <t>Fedro</t>
  </si>
  <si>
    <t>Grifas</t>
  </si>
  <si>
    <t>Vitality</t>
  </si>
  <si>
    <t>Casinis</t>
  </si>
  <si>
    <t>2006/G/LJ/Grand Atlantas/Conrado/LTU/R.Lukošiūnaitė</t>
  </si>
  <si>
    <t>2003/G/HANN/Herkus/Forpost/LTU/A.Balčiūnaitė</t>
  </si>
  <si>
    <t>2001/S/LJ/Limozas/Gamta/LTU/G.Dzindzileta</t>
  </si>
  <si>
    <t>2002/G/KWPN/Orame/Prosparity/GER/G.Dzindzileta</t>
  </si>
  <si>
    <t>2005/S/HOLST/Cassini I/Saliet/GER/G.Dzindzileta</t>
  </si>
  <si>
    <t xml:space="preserve">Konkūras nr. 3; </t>
  </si>
  <si>
    <t>Kliūčių aukštis:  105 cm</t>
  </si>
  <si>
    <t>Procentai</t>
  </si>
  <si>
    <t>ELEMENTARY</t>
  </si>
  <si>
    <t>REZULTATAI</t>
  </si>
  <si>
    <t>Teisėjai</t>
  </si>
  <si>
    <t>Viso</t>
  </si>
  <si>
    <t>balų</t>
  </si>
  <si>
    <t>DAILUSIS JOJIMAS</t>
  </si>
  <si>
    <t>MEDIUM</t>
  </si>
  <si>
    <t>Raimondas Pakšys</t>
  </si>
  <si>
    <t>Cardeno Frilis</t>
  </si>
  <si>
    <t>2002/G/Cardino/Julio Mariner/R.Pakšys</t>
  </si>
  <si>
    <t>Karolina Kalaševska</t>
  </si>
  <si>
    <t>Black and White</t>
  </si>
  <si>
    <t>2005/G/sp/Campari M/Lamb/POL/K.Kološevska</t>
  </si>
  <si>
    <t>PRADINUKAI</t>
  </si>
  <si>
    <t>Daiva</t>
  </si>
  <si>
    <t>Pakulienė</t>
  </si>
  <si>
    <t>Deividas Dzindzileta</t>
  </si>
  <si>
    <t>Pradinukai</t>
  </si>
  <si>
    <t>D.Pakulienė</t>
  </si>
  <si>
    <t>Charpina</t>
  </si>
  <si>
    <t>Gabrielė Chripa</t>
  </si>
  <si>
    <t>Saulė Tinčiauskaitė</t>
  </si>
  <si>
    <t>1995/M/TRAK/Plastik/Chanovera/BLR/P.Šilalis</t>
  </si>
  <si>
    <t>Preliminary</t>
  </si>
  <si>
    <t>Sonata</t>
  </si>
  <si>
    <t>Dovilė Juškytė</t>
  </si>
  <si>
    <t>Aušrinė Butrimaitė</t>
  </si>
  <si>
    <t>M/TRAK/P.Šilalis</t>
  </si>
  <si>
    <t>Marija Vaškevičiūtė</t>
  </si>
  <si>
    <t>Herasas</t>
  </si>
  <si>
    <t>G/P.Šilalais</t>
  </si>
  <si>
    <t>Ieva Grosmanaitė</t>
  </si>
  <si>
    <t>Feronas</t>
  </si>
  <si>
    <t>2006/G/TRAK/Picaso/Dublinas/LTU/L.Ingelevičienė</t>
  </si>
  <si>
    <t>Dalia Budavičiūtė</t>
  </si>
  <si>
    <t>Laton S</t>
  </si>
  <si>
    <t>Pegas</t>
  </si>
  <si>
    <t>s/k "Pasaga"</t>
  </si>
  <si>
    <t>Tenoras</t>
  </si>
  <si>
    <t>Deimantė Budnikaitė</t>
  </si>
  <si>
    <t>Mikas Buinevičius</t>
  </si>
  <si>
    <t>Lou Lou naeldeborg</t>
  </si>
  <si>
    <t>2006/M/dan.siltakraujis/Loudini/Midtwest ibi light/DEN/M.Buinevicius</t>
  </si>
  <si>
    <t>Monika Paulauskaitė</t>
  </si>
  <si>
    <t>Santiago</t>
  </si>
  <si>
    <t>Leo</t>
  </si>
  <si>
    <t>Ditė Komičiūtė</t>
  </si>
  <si>
    <t>Kornelija Zubrytė</t>
  </si>
  <si>
    <t>Prometėjas</t>
  </si>
  <si>
    <t>Emilija Šapola</t>
  </si>
  <si>
    <t>Aurytė</t>
  </si>
  <si>
    <t>2006/G/misrunas/Esaul/L.Augaitytė</t>
  </si>
  <si>
    <t>2000/G/LV joj/Lagerfeld/L.Augaitytė</t>
  </si>
  <si>
    <t>1996/G/HANN/Piratas/L.Augaityte</t>
  </si>
  <si>
    <t>1997/M/žemaitukas/Aruodas/L.Augaityte</t>
  </si>
  <si>
    <t>STARTO PROTOKOLAS</t>
  </si>
  <si>
    <t>KONKŪRAI</t>
  </si>
  <si>
    <t>Paulius Jankasukas</t>
  </si>
  <si>
    <t>Ieva Glazova</t>
  </si>
  <si>
    <t>Tokata</t>
  </si>
  <si>
    <t>2006/G/TRAK/Pikaso/Dublinas/L.Ingelevičienė</t>
  </si>
  <si>
    <t>2001/M/TRAK/Vystrel/Erot xx/Algis Petrauskas</t>
  </si>
  <si>
    <t>Viltė Medžiaušytė</t>
  </si>
  <si>
    <t>Havajus</t>
  </si>
  <si>
    <t>2003/LT joj./nezinomi/D.Pakulienė</t>
  </si>
  <si>
    <t>Dovilė Švėgždaitė</t>
  </si>
  <si>
    <t>Rusnė Drulytė</t>
  </si>
  <si>
    <t>Convido</t>
  </si>
  <si>
    <t>2008/ erž/BH/Contendro/Contender/LT/D.Pakulienė</t>
  </si>
  <si>
    <t>Kristina Sobesčukaitė</t>
  </si>
  <si>
    <t>vakcija</t>
  </si>
  <si>
    <t>data</t>
  </si>
  <si>
    <t>kraujo tyrimai</t>
  </si>
  <si>
    <t>Rūta Sabonienė</t>
  </si>
  <si>
    <t>Cunami Star</t>
  </si>
  <si>
    <t>2005/G/Liet.joj./Cantando Star/Fasadas/LTU R. Sabonienė</t>
  </si>
  <si>
    <t>2009/Lit.joj. Bėras /A. Šmulkštys</t>
  </si>
  <si>
    <t>2006/trak/bėr/ LOSC</t>
  </si>
  <si>
    <t>Kreta S</t>
  </si>
  <si>
    <t>Hetty</t>
  </si>
  <si>
    <t>2004/Est. Poni. Juodbėra/ Maila Kukk</t>
  </si>
  <si>
    <t>Cendoria S</t>
  </si>
  <si>
    <t>2007/Old. Bėra/Ervi Kaasiku</t>
  </si>
  <si>
    <t>Allegro</t>
  </si>
  <si>
    <t>2007/ Est. /bėras/Kristi-Liis Koppel</t>
  </si>
  <si>
    <t>Dubai</t>
  </si>
  <si>
    <t>2004/ Pol./t. bėr/K. V. Valk</t>
  </si>
  <si>
    <t>Syberia</t>
  </si>
  <si>
    <t>Indrė Juškevičiūrė</t>
  </si>
  <si>
    <t>2008/Pol. Bėra/Kaire Kalm</t>
  </si>
  <si>
    <t>Karl Robert Valk</t>
  </si>
  <si>
    <t>Ervi Kaasiku</t>
  </si>
  <si>
    <t>Kaire Kalm</t>
  </si>
  <si>
    <t>Kirke-Eliise Poltsalu</t>
  </si>
  <si>
    <t>Vilvi Laanet</t>
  </si>
  <si>
    <t>Bella Ika</t>
  </si>
  <si>
    <t>Jonqui</t>
  </si>
  <si>
    <t>Well Timed</t>
  </si>
  <si>
    <t>Esperanto</t>
  </si>
  <si>
    <t>Kerstin Valdsalu</t>
  </si>
  <si>
    <t>Parys</t>
  </si>
  <si>
    <t>Anna-Liiisa Raudsepp</t>
  </si>
  <si>
    <t>Bingor</t>
  </si>
  <si>
    <t>Rūta Undzėnaitė</t>
  </si>
  <si>
    <t>Gvido Snap</t>
  </si>
  <si>
    <t>Maribel Tuiken</t>
  </si>
  <si>
    <t>Tas-Waps</t>
  </si>
  <si>
    <t>Bignam</t>
  </si>
  <si>
    <t>Miglė Undzėnaitė</t>
  </si>
  <si>
    <t>Hermis</t>
  </si>
  <si>
    <t>Froidas</t>
  </si>
  <si>
    <t>2001/R/ristand/teadmate/Koordi tallid OU</t>
  </si>
  <si>
    <t>2003/R/Trak./Ignam/Jaguar/POL/Tristafan OU</t>
  </si>
  <si>
    <t>2004/M/Trak./Ignam/Jaguar/POL/Koordi/tallid OU</t>
  </si>
  <si>
    <t>2006/R/Esti/Sporthobune/Balton/Maru/Est/Koordi Tallid OU</t>
  </si>
  <si>
    <t>2005/R/ WLPK/Impuls/Machandel/POL/Koordi/ Tallid OU</t>
  </si>
  <si>
    <t>2005/R/Trak./Viskis/Arbor/POL/Perekond/Joeleht</t>
  </si>
  <si>
    <t>2003/M//KWPN/Cantos/Athlet Z/Ned/Mati Polli</t>
  </si>
  <si>
    <t>2005/R/PER/Pluspunkt/Espoir/POL/Koordi Tallid OU</t>
  </si>
  <si>
    <t>2006 LJ/ LibidoLTU/ A. Michnevič</t>
  </si>
  <si>
    <t>Decors</t>
  </si>
  <si>
    <t>2006/G/mišrūnas/Esaul/L. Augaitytė</t>
  </si>
  <si>
    <t xml:space="preserve">Labai lengvas lygis; </t>
  </si>
  <si>
    <t>Lengvas Lygis</t>
  </si>
  <si>
    <t>Judėjimo greitis: 300m/min</t>
  </si>
  <si>
    <t>Kirkke-Eliise Poldsalu</t>
  </si>
  <si>
    <t>R. Sakalauskienė</t>
  </si>
  <si>
    <t>Paulius Jankauskas</t>
  </si>
  <si>
    <t>G/P.Šilalis</t>
  </si>
  <si>
    <t>5min PERTRAUKA</t>
  </si>
  <si>
    <t>Saulė Kilčiauskaitė</t>
  </si>
  <si>
    <t>Julija Šurnienė</t>
  </si>
  <si>
    <t>Caprioli</t>
  </si>
  <si>
    <t>Raminta</t>
  </si>
  <si>
    <t>Sakalauskienė</t>
  </si>
  <si>
    <t>5-7</t>
  </si>
  <si>
    <t xml:space="preserve">Raminta </t>
  </si>
  <si>
    <t>Cheras III</t>
  </si>
  <si>
    <t>Karolina Kološevska</t>
  </si>
  <si>
    <t>Nusiėmė</t>
  </si>
  <si>
    <t>5a</t>
  </si>
  <si>
    <t>5b</t>
  </si>
  <si>
    <t>Deividas Dzindzilieta</t>
  </si>
  <si>
    <t>8a</t>
  </si>
  <si>
    <t>8b</t>
  </si>
  <si>
    <t xml:space="preserve">Julija Šurnienė </t>
  </si>
  <si>
    <t>NUKRITO</t>
  </si>
  <si>
    <t>NUSIĖMĖ</t>
  </si>
  <si>
    <t>NESTARTAVO</t>
  </si>
</sst>
</file>

<file path=xl/styles.xml><?xml version="1.0" encoding="utf-8"?>
<styleSheet xmlns="http://schemas.openxmlformats.org/spreadsheetml/2006/main">
  <numFmts count="4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"/>
    <numFmt numFmtId="191" formatCode="0.0000000000"/>
    <numFmt numFmtId="192" formatCode="0.00000000"/>
    <numFmt numFmtId="193" formatCode="dd/mm/yyyy"/>
    <numFmt numFmtId="194" formatCode="m/d/yyyy;@"/>
    <numFmt numFmtId="195" formatCode="yy\-m\-d"/>
    <numFmt numFmtId="196" formatCode="#,##0.00&quot; &quot;[$Lt-427];[Red]&quot;-&quot;#,##0.00&quot; &quot;[$Lt-427]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Tahoma"/>
      <family val="2"/>
    </font>
    <font>
      <b/>
      <sz val="12"/>
      <color indexed="8"/>
      <name val="Calibri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theme="1"/>
      <name val="Arial1"/>
      <family val="0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1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 horizontal="center"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>
      <alignment horizontal="center" textRotation="90"/>
      <protection/>
    </xf>
    <xf numFmtId="0" fontId="12" fillId="0" borderId="0" applyNumberForma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>
      <alignment/>
      <protection/>
    </xf>
    <xf numFmtId="196" fontId="63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67" applyFont="1">
      <alignment/>
      <protection/>
    </xf>
    <xf numFmtId="0" fontId="1" fillId="0" borderId="0" xfId="67" applyFont="1" applyBorder="1" applyAlignment="1">
      <alignment horizontal="left"/>
      <protection/>
    </xf>
    <xf numFmtId="0" fontId="3" fillId="0" borderId="10" xfId="67" applyFont="1" applyFill="1" applyBorder="1" applyAlignment="1">
      <alignment vertical="center"/>
      <protection/>
    </xf>
    <xf numFmtId="0" fontId="3" fillId="0" borderId="11" xfId="67" applyFont="1" applyFill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70" applyNumberFormat="1" applyFont="1" applyBorder="1" applyAlignment="1">
      <alignment horizontal="center" vertical="center"/>
    </xf>
    <xf numFmtId="2" fontId="1" fillId="0" borderId="0" xfId="70" applyNumberFormat="1" applyFont="1" applyBorder="1" applyAlignment="1">
      <alignment horizontal="center" vertical="center"/>
    </xf>
    <xf numFmtId="0" fontId="1" fillId="0" borderId="0" xfId="67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80" fontId="1" fillId="0" borderId="0" xfId="67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67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2" fontId="3" fillId="0" borderId="0" xfId="67" applyNumberFormat="1" applyFont="1" applyBorder="1" applyAlignment="1">
      <alignment horizontal="center" vertical="center"/>
      <protection/>
    </xf>
    <xf numFmtId="0" fontId="3" fillId="0" borderId="15" xfId="67" applyFont="1" applyFill="1" applyBorder="1" applyAlignment="1">
      <alignment horizontal="center" vertical="center"/>
      <protection/>
    </xf>
    <xf numFmtId="2" fontId="1" fillId="0" borderId="13" xfId="7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1" fillId="0" borderId="16" xfId="7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wrapText="1"/>
    </xf>
    <xf numFmtId="2" fontId="1" fillId="0" borderId="13" xfId="7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7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/>
    </xf>
    <xf numFmtId="2" fontId="1" fillId="0" borderId="13" xfId="7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14" xfId="67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/>
    </xf>
    <xf numFmtId="0" fontId="6" fillId="0" borderId="14" xfId="67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67" applyFont="1" applyFill="1" applyBorder="1" applyAlignment="1">
      <alignment horizontal="center" vertical="center"/>
      <protection/>
    </xf>
    <xf numFmtId="0" fontId="6" fillId="0" borderId="13" xfId="67" applyFont="1" applyBorder="1" applyAlignment="1">
      <alignment horizontal="center" vertical="center"/>
      <protection/>
    </xf>
    <xf numFmtId="0" fontId="1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2" fontId="3" fillId="0" borderId="19" xfId="67" applyNumberFormat="1" applyFont="1" applyBorder="1" applyAlignment="1">
      <alignment horizontal="center" vertical="center"/>
      <protection/>
    </xf>
    <xf numFmtId="2" fontId="3" fillId="0" borderId="19" xfId="67" applyNumberFormat="1" applyFont="1" applyFill="1" applyBorder="1" applyAlignment="1">
      <alignment horizontal="center" vertical="center"/>
      <protection/>
    </xf>
    <xf numFmtId="180" fontId="3" fillId="0" borderId="19" xfId="0" applyNumberFormat="1" applyFont="1" applyBorder="1" applyAlignment="1">
      <alignment horizontal="center" vertical="center"/>
    </xf>
    <xf numFmtId="2" fontId="3" fillId="0" borderId="20" xfId="67" applyNumberFormat="1" applyFont="1" applyBorder="1" applyAlignment="1">
      <alignment horizontal="center" vertical="center"/>
      <protection/>
    </xf>
    <xf numFmtId="0" fontId="2" fillId="0" borderId="0" xfId="67" applyFont="1" applyBorder="1">
      <alignment/>
      <protection/>
    </xf>
    <xf numFmtId="0" fontId="3" fillId="0" borderId="21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3" fillId="0" borderId="23" xfId="67" applyFont="1" applyFill="1" applyBorder="1" applyAlignment="1">
      <alignment horizontal="center" vertical="center"/>
      <protection/>
    </xf>
    <xf numFmtId="0" fontId="3" fillId="0" borderId="24" xfId="67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center"/>
    </xf>
    <xf numFmtId="0" fontId="1" fillId="0" borderId="13" xfId="67" applyFont="1" applyBorder="1" applyAlignment="1">
      <alignment horizontal="center" vertical="center"/>
      <protection/>
    </xf>
    <xf numFmtId="0" fontId="1" fillId="33" borderId="13" xfId="67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18" xfId="0" applyFont="1" applyBorder="1" applyAlignment="1">
      <alignment/>
    </xf>
    <xf numFmtId="2" fontId="1" fillId="0" borderId="16" xfId="7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180" fontId="3" fillId="0" borderId="27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13" xfId="67" applyFont="1" applyFill="1" applyBorder="1" applyAlignment="1">
      <alignment horizontal="center" vertical="center"/>
      <protection/>
    </xf>
    <xf numFmtId="0" fontId="1" fillId="0" borderId="14" xfId="67" applyFont="1" applyFill="1" applyBorder="1" applyAlignment="1">
      <alignment horizontal="center" vertical="center"/>
      <protection/>
    </xf>
    <xf numFmtId="2" fontId="1" fillId="0" borderId="27" xfId="67" applyNumberFormat="1" applyFont="1" applyBorder="1" applyAlignment="1">
      <alignment horizontal="center" vertical="center"/>
      <protection/>
    </xf>
    <xf numFmtId="0" fontId="8" fillId="0" borderId="13" xfId="57" applyFont="1" applyBorder="1" applyAlignment="1">
      <alignment wrapText="1"/>
      <protection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7" xfId="0" applyFill="1" applyBorder="1" applyAlignment="1">
      <alignment/>
    </xf>
    <xf numFmtId="0" fontId="1" fillId="34" borderId="29" xfId="0" applyFont="1" applyFill="1" applyBorder="1" applyAlignment="1">
      <alignment/>
    </xf>
    <xf numFmtId="0" fontId="16" fillId="35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/>
    </xf>
    <xf numFmtId="0" fontId="16" fillId="35" borderId="31" xfId="0" applyFont="1" applyFill="1" applyBorder="1" applyAlignment="1">
      <alignment horizontal="center"/>
    </xf>
    <xf numFmtId="0" fontId="3" fillId="34" borderId="31" xfId="0" applyFont="1" applyFill="1" applyBorder="1" applyAlignment="1">
      <alignment/>
    </xf>
    <xf numFmtId="0" fontId="8" fillId="0" borderId="13" xfId="57" applyFont="1" applyBorder="1" applyAlignment="1">
      <alignment horizontal="center" wrapText="1"/>
      <protection/>
    </xf>
    <xf numFmtId="0" fontId="0" fillId="35" borderId="29" xfId="0" applyFill="1" applyBorder="1" applyAlignment="1">
      <alignment/>
    </xf>
    <xf numFmtId="0" fontId="5" fillId="35" borderId="30" xfId="0" applyFont="1" applyFill="1" applyBorder="1" applyAlignment="1">
      <alignment horizontal="center"/>
    </xf>
    <xf numFmtId="0" fontId="3" fillId="0" borderId="21" xfId="67" applyFont="1" applyBorder="1" applyAlignment="1">
      <alignment horizontal="center" vertical="center"/>
      <protection/>
    </xf>
    <xf numFmtId="0" fontId="6" fillId="0" borderId="28" xfId="57" applyFont="1" applyBorder="1" applyAlignment="1">
      <alignment wrapText="1"/>
      <protection/>
    </xf>
    <xf numFmtId="0" fontId="6" fillId="0" borderId="13" xfId="57" applyFont="1" applyBorder="1" applyAlignment="1">
      <alignment wrapText="1"/>
      <protection/>
    </xf>
    <xf numFmtId="0" fontId="7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left" wrapText="1"/>
      <protection/>
    </xf>
    <xf numFmtId="0" fontId="7" fillId="0" borderId="13" xfId="60" applyFont="1" applyBorder="1" applyAlignment="1">
      <alignment wrapText="1"/>
      <protection/>
    </xf>
    <xf numFmtId="0" fontId="0" fillId="35" borderId="30" xfId="0" applyFill="1" applyBorder="1" applyAlignment="1">
      <alignment/>
    </xf>
    <xf numFmtId="0" fontId="6" fillId="0" borderId="13" xfId="61" applyFont="1" applyBorder="1">
      <alignment/>
      <protection/>
    </xf>
    <xf numFmtId="0" fontId="16" fillId="35" borderId="17" xfId="0" applyFont="1" applyFill="1" applyBorder="1" applyAlignment="1">
      <alignment horizontal="center"/>
    </xf>
    <xf numFmtId="0" fontId="16" fillId="35" borderId="32" xfId="0" applyFont="1" applyFill="1" applyBorder="1" applyAlignment="1">
      <alignment horizontal="center"/>
    </xf>
    <xf numFmtId="0" fontId="6" fillId="0" borderId="13" xfId="61" applyFont="1" applyBorder="1" applyAlignment="1">
      <alignment wrapText="1"/>
      <protection/>
    </xf>
    <xf numFmtId="0" fontId="6" fillId="0" borderId="28" xfId="63" applyFont="1" applyBorder="1">
      <alignment/>
      <protection/>
    </xf>
    <xf numFmtId="0" fontId="6" fillId="0" borderId="13" xfId="63" applyFont="1" applyBorder="1">
      <alignment/>
      <protection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3" fillId="34" borderId="34" xfId="0" applyFont="1" applyFill="1" applyBorder="1" applyAlignment="1">
      <alignment/>
    </xf>
    <xf numFmtId="0" fontId="1" fillId="34" borderId="35" xfId="0" applyFont="1" applyFill="1" applyBorder="1" applyAlignment="1">
      <alignment/>
    </xf>
    <xf numFmtId="0" fontId="16" fillId="35" borderId="36" xfId="0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/>
    </xf>
    <xf numFmtId="0" fontId="16" fillId="35" borderId="38" xfId="0" applyFont="1" applyFill="1" applyBorder="1" applyAlignment="1">
      <alignment horizontal="center"/>
    </xf>
    <xf numFmtId="0" fontId="3" fillId="34" borderId="39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16" fillId="35" borderId="39" xfId="0" applyFont="1" applyFill="1" applyBorder="1" applyAlignment="1">
      <alignment horizontal="center"/>
    </xf>
    <xf numFmtId="0" fontId="6" fillId="0" borderId="28" xfId="57" applyFont="1" applyBorder="1" applyAlignment="1">
      <alignment horizontal="left" wrapText="1"/>
      <protection/>
    </xf>
    <xf numFmtId="0" fontId="8" fillId="0" borderId="28" xfId="57" applyFont="1" applyBorder="1" applyAlignment="1">
      <alignment horizontal="center" wrapText="1"/>
      <protection/>
    </xf>
    <xf numFmtId="0" fontId="8" fillId="0" borderId="28" xfId="57" applyFont="1" applyBorder="1" applyAlignment="1">
      <alignment wrapText="1"/>
      <protection/>
    </xf>
    <xf numFmtId="0" fontId="0" fillId="35" borderId="39" xfId="0" applyFill="1" applyBorder="1" applyAlignment="1">
      <alignment/>
    </xf>
    <xf numFmtId="0" fontId="10" fillId="35" borderId="30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5" fillId="35" borderId="29" xfId="0" applyFont="1" applyFill="1" applyBorder="1" applyAlignment="1">
      <alignment/>
    </xf>
    <xf numFmtId="0" fontId="5" fillId="35" borderId="30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3" fillId="0" borderId="41" xfId="67" applyFont="1" applyFill="1" applyBorder="1" applyAlignment="1">
      <alignment horizontal="center" vertical="center"/>
      <protection/>
    </xf>
    <xf numFmtId="0" fontId="3" fillId="0" borderId="24" xfId="67" applyFont="1" applyFill="1" applyBorder="1" applyAlignment="1">
      <alignment horizontal="center" vertical="center"/>
      <protection/>
    </xf>
    <xf numFmtId="0" fontId="3" fillId="0" borderId="42" xfId="67" applyFont="1" applyFill="1" applyBorder="1" applyAlignment="1">
      <alignment horizontal="center" vertical="center"/>
      <protection/>
    </xf>
    <xf numFmtId="0" fontId="3" fillId="0" borderId="43" xfId="67" applyFont="1" applyFill="1" applyBorder="1" applyAlignment="1">
      <alignment horizontal="center" vertical="center"/>
      <protection/>
    </xf>
    <xf numFmtId="0" fontId="3" fillId="0" borderId="15" xfId="67" applyFont="1" applyBorder="1" applyAlignment="1">
      <alignment horizontal="center" vertical="center"/>
      <protection/>
    </xf>
    <xf numFmtId="2" fontId="3" fillId="33" borderId="13" xfId="67" applyNumberFormat="1" applyFont="1" applyFill="1" applyBorder="1" applyAlignment="1">
      <alignment horizontal="center" vertical="center"/>
      <protection/>
    </xf>
    <xf numFmtId="2" fontId="3" fillId="0" borderId="13" xfId="67" applyNumberFormat="1" applyFont="1" applyBorder="1" applyAlignment="1">
      <alignment horizontal="center" vertical="center"/>
      <protection/>
    </xf>
    <xf numFmtId="2" fontId="1" fillId="0" borderId="13" xfId="0" applyNumberFormat="1" applyFont="1" applyFill="1" applyBorder="1" applyAlignment="1">
      <alignment horizontal="center"/>
    </xf>
    <xf numFmtId="0" fontId="3" fillId="0" borderId="44" xfId="67" applyFont="1" applyFill="1" applyBorder="1" applyAlignment="1">
      <alignment horizontal="center" vertical="center"/>
      <protection/>
    </xf>
    <xf numFmtId="2" fontId="3" fillId="0" borderId="13" xfId="67" applyNumberFormat="1" applyFont="1" applyBorder="1" applyAlignment="1">
      <alignment horizontal="center" vertical="center"/>
      <protection/>
    </xf>
    <xf numFmtId="180" fontId="3" fillId="0" borderId="13" xfId="0" applyNumberFormat="1" applyFont="1" applyBorder="1" applyAlignment="1">
      <alignment horizontal="center" vertical="center"/>
    </xf>
    <xf numFmtId="2" fontId="1" fillId="0" borderId="13" xfId="67" applyNumberFormat="1" applyFont="1" applyBorder="1" applyAlignment="1">
      <alignment horizontal="center" vertical="center"/>
      <protection/>
    </xf>
    <xf numFmtId="2" fontId="3" fillId="0" borderId="13" xfId="67" applyNumberFormat="1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left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/>
    </xf>
    <xf numFmtId="0" fontId="6" fillId="0" borderId="13" xfId="64" applyFont="1" applyBorder="1" applyAlignment="1">
      <alignment horizontal="left" wrapText="1"/>
      <protection/>
    </xf>
    <xf numFmtId="0" fontId="6" fillId="0" borderId="13" xfId="64" applyFont="1" applyBorder="1" applyAlignment="1">
      <alignment horizontal="left"/>
      <protection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63" applyFont="1" applyBorder="1" applyAlignment="1">
      <alignment wrapText="1"/>
      <protection/>
    </xf>
    <xf numFmtId="0" fontId="6" fillId="0" borderId="13" xfId="63" applyFont="1" applyBorder="1" applyAlignment="1">
      <alignment horizontal="left" wrapText="1"/>
      <protection/>
    </xf>
    <xf numFmtId="0" fontId="8" fillId="0" borderId="13" xfId="63" applyFont="1" applyBorder="1" applyAlignment="1">
      <alignment horizontal="center" wrapText="1"/>
      <protection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64" applyFont="1" applyBorder="1" applyAlignment="1">
      <alignment wrapText="1"/>
      <protection/>
    </xf>
    <xf numFmtId="0" fontId="8" fillId="0" borderId="0" xfId="64" applyFont="1" applyBorder="1" applyAlignment="1">
      <alignment horizontal="center" wrapText="1"/>
      <protection/>
    </xf>
    <xf numFmtId="0" fontId="8" fillId="0" borderId="18" xfId="64" applyFont="1" applyBorder="1" applyAlignment="1">
      <alignment wrapText="1"/>
      <protection/>
    </xf>
    <xf numFmtId="0" fontId="8" fillId="0" borderId="45" xfId="64" applyFont="1" applyBorder="1" applyAlignment="1">
      <alignment wrapText="1"/>
      <protection/>
    </xf>
    <xf numFmtId="0" fontId="8" fillId="0" borderId="13" xfId="64" applyFont="1" applyBorder="1" applyAlignment="1">
      <alignment horizontal="left" wrapText="1"/>
      <protection/>
    </xf>
    <xf numFmtId="0" fontId="8" fillId="0" borderId="28" xfId="64" applyFont="1" applyBorder="1" applyAlignment="1">
      <alignment horizontal="left" wrapText="1"/>
      <protection/>
    </xf>
    <xf numFmtId="0" fontId="6" fillId="0" borderId="0" xfId="64" applyFont="1" applyBorder="1" applyAlignment="1">
      <alignment horizontal="left"/>
      <protection/>
    </xf>
    <xf numFmtId="0" fontId="6" fillId="0" borderId="0" xfId="0" applyFont="1" applyFill="1" applyBorder="1" applyAlignment="1">
      <alignment horizontal="left"/>
    </xf>
    <xf numFmtId="0" fontId="8" fillId="0" borderId="46" xfId="64" applyFont="1" applyBorder="1" applyAlignment="1">
      <alignment horizontal="left" wrapText="1"/>
      <protection/>
    </xf>
    <xf numFmtId="0" fontId="7" fillId="0" borderId="13" xfId="59" applyFont="1" applyBorder="1" applyAlignment="1">
      <alignment wrapText="1"/>
      <protection/>
    </xf>
    <xf numFmtId="0" fontId="0" fillId="36" borderId="0" xfId="0" applyFill="1" applyAlignment="1">
      <alignment/>
    </xf>
    <xf numFmtId="0" fontId="6" fillId="0" borderId="16" xfId="0" applyFont="1" applyBorder="1" applyAlignment="1">
      <alignment wrapText="1"/>
    </xf>
    <xf numFmtId="0" fontId="7" fillId="0" borderId="18" xfId="60" applyFont="1" applyBorder="1" applyAlignment="1">
      <alignment wrapText="1"/>
      <protection/>
    </xf>
    <xf numFmtId="0" fontId="6" fillId="0" borderId="45" xfId="0" applyFont="1" applyBorder="1" applyAlignment="1">
      <alignment/>
    </xf>
    <xf numFmtId="0" fontId="7" fillId="0" borderId="18" xfId="59" applyFont="1" applyBorder="1" applyAlignment="1">
      <alignment wrapText="1"/>
      <protection/>
    </xf>
    <xf numFmtId="0" fontId="6" fillId="0" borderId="18" xfId="61" applyFont="1" applyBorder="1" applyAlignment="1">
      <alignment/>
      <protection/>
    </xf>
    <xf numFmtId="0" fontId="2" fillId="0" borderId="0" xfId="0" applyFont="1" applyAlignment="1">
      <alignment horizontal="center"/>
    </xf>
    <xf numFmtId="0" fontId="6" fillId="0" borderId="28" xfId="0" applyFont="1" applyBorder="1" applyAlignment="1">
      <alignment/>
    </xf>
    <xf numFmtId="0" fontId="7" fillId="0" borderId="18" xfId="59" applyFont="1" applyBorder="1" applyAlignment="1">
      <alignment wrapText="1"/>
      <protection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57" applyFont="1" applyBorder="1" applyAlignment="1">
      <alignment wrapText="1"/>
      <protection/>
    </xf>
    <xf numFmtId="0" fontId="6" fillId="0" borderId="13" xfId="63" applyFont="1" applyBorder="1" applyAlignment="1">
      <alignment/>
      <protection/>
    </xf>
    <xf numFmtId="0" fontId="6" fillId="0" borderId="28" xfId="63" applyFont="1" applyBorder="1" applyAlignment="1">
      <alignment/>
      <protection/>
    </xf>
    <xf numFmtId="0" fontId="1" fillId="0" borderId="13" xfId="0" applyFont="1" applyBorder="1" applyAlignment="1">
      <alignment/>
    </xf>
    <xf numFmtId="0" fontId="1" fillId="0" borderId="28" xfId="0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0" borderId="26" xfId="67" applyFont="1" applyBorder="1" applyAlignment="1">
      <alignment horizontal="center" vertical="center"/>
      <protection/>
    </xf>
    <xf numFmtId="0" fontId="6" fillId="0" borderId="16" xfId="67" applyFont="1" applyBorder="1" applyAlignment="1">
      <alignment horizontal="center" vertical="center"/>
      <protection/>
    </xf>
    <xf numFmtId="2" fontId="1" fillId="0" borderId="16" xfId="70" applyNumberFormat="1" applyFont="1" applyBorder="1" applyAlignment="1">
      <alignment horizontal="center" vertical="center"/>
    </xf>
    <xf numFmtId="2" fontId="3" fillId="0" borderId="27" xfId="67" applyNumberFormat="1" applyFont="1" applyFill="1" applyBorder="1" applyAlignment="1">
      <alignment horizontal="center" vertical="center"/>
      <protection/>
    </xf>
    <xf numFmtId="0" fontId="1" fillId="0" borderId="26" xfId="67" applyFont="1" applyBorder="1" applyAlignment="1">
      <alignment horizontal="center" vertical="center"/>
      <protection/>
    </xf>
    <xf numFmtId="0" fontId="1" fillId="0" borderId="16" xfId="67" applyFont="1" applyBorder="1" applyAlignment="1">
      <alignment horizontal="center" vertical="center"/>
      <protection/>
    </xf>
    <xf numFmtId="2" fontId="1" fillId="0" borderId="19" xfId="67" applyNumberFormat="1" applyFont="1" applyBorder="1" applyAlignment="1">
      <alignment horizontal="center" vertical="center"/>
      <protection/>
    </xf>
    <xf numFmtId="0" fontId="2" fillId="0" borderId="28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2" fontId="3" fillId="0" borderId="48" xfId="67" applyNumberFormat="1" applyFont="1" applyBorder="1" applyAlignment="1">
      <alignment horizontal="center" vertical="center"/>
      <protection/>
    </xf>
    <xf numFmtId="2" fontId="3" fillId="0" borderId="49" xfId="67" applyNumberFormat="1" applyFont="1" applyBorder="1" applyAlignment="1">
      <alignment horizontal="center" vertical="center"/>
      <protection/>
    </xf>
    <xf numFmtId="0" fontId="2" fillId="0" borderId="46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3" xfId="57" applyFont="1" applyBorder="1" applyAlignment="1">
      <alignment wrapText="1"/>
      <protection/>
    </xf>
    <xf numFmtId="0" fontId="6" fillId="0" borderId="13" xfId="61" applyFont="1" applyBorder="1">
      <alignment/>
      <protection/>
    </xf>
    <xf numFmtId="0" fontId="6" fillId="0" borderId="13" xfId="63" applyFont="1" applyBorder="1">
      <alignment/>
      <protection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wrapText="1"/>
    </xf>
    <xf numFmtId="20" fontId="18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0" fontId="19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4" borderId="29" xfId="0" applyFont="1" applyFill="1" applyBorder="1" applyAlignment="1">
      <alignment/>
    </xf>
    <xf numFmtId="0" fontId="19" fillId="34" borderId="29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0" fontId="19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20" fillId="34" borderId="30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34" borderId="31" xfId="0" applyFont="1" applyFill="1" applyBorder="1" applyAlignment="1">
      <alignment/>
    </xf>
    <xf numFmtId="0" fontId="20" fillId="34" borderId="34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36" borderId="13" xfId="0" applyFont="1" applyFill="1" applyBorder="1" applyAlignment="1">
      <alignment/>
    </xf>
    <xf numFmtId="0" fontId="20" fillId="37" borderId="13" xfId="0" applyFont="1" applyFill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57" applyFont="1" applyBorder="1" applyAlignment="1">
      <alignment wrapText="1"/>
      <protection/>
    </xf>
    <xf numFmtId="0" fontId="24" fillId="0" borderId="18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28" xfId="57" applyFont="1" applyBorder="1" applyAlignment="1">
      <alignment wrapText="1"/>
      <protection/>
    </xf>
    <xf numFmtId="0" fontId="24" fillId="0" borderId="45" xfId="57" applyFont="1" applyBorder="1" applyAlignment="1">
      <alignment horizontal="left" wrapText="1"/>
      <protection/>
    </xf>
    <xf numFmtId="0" fontId="24" fillId="0" borderId="13" xfId="0" applyFont="1" applyBorder="1" applyAlignment="1">
      <alignment horizontal="left"/>
    </xf>
    <xf numFmtId="0" fontId="23" fillId="0" borderId="13" xfId="59" applyFont="1" applyBorder="1" applyAlignment="1">
      <alignment wrapText="1"/>
      <protection/>
    </xf>
    <xf numFmtId="0" fontId="23" fillId="0" borderId="13" xfId="59" applyFont="1" applyBorder="1" applyAlignment="1">
      <alignment horizontal="left" wrapText="1"/>
      <protection/>
    </xf>
    <xf numFmtId="0" fontId="24" fillId="0" borderId="13" xfId="63" applyFont="1" applyBorder="1">
      <alignment/>
      <protection/>
    </xf>
    <xf numFmtId="0" fontId="24" fillId="0" borderId="13" xfId="0" applyFont="1" applyBorder="1" applyAlignment="1">
      <alignment/>
    </xf>
    <xf numFmtId="0" fontId="20" fillId="34" borderId="39" xfId="0" applyFont="1" applyFill="1" applyBorder="1" applyAlignment="1">
      <alignment/>
    </xf>
    <xf numFmtId="0" fontId="20" fillId="34" borderId="32" xfId="0" applyFont="1" applyFill="1" applyBorder="1" applyAlignment="1">
      <alignment/>
    </xf>
    <xf numFmtId="0" fontId="24" fillId="0" borderId="28" xfId="63" applyFont="1" applyBorder="1">
      <alignment/>
      <protection/>
    </xf>
    <xf numFmtId="0" fontId="24" fillId="0" borderId="28" xfId="0" applyFont="1" applyBorder="1" applyAlignment="1">
      <alignment/>
    </xf>
    <xf numFmtId="0" fontId="24" fillId="37" borderId="28" xfId="0" applyFont="1" applyFill="1" applyBorder="1" applyAlignment="1">
      <alignment horizontal="center"/>
    </xf>
    <xf numFmtId="0" fontId="24" fillId="37" borderId="28" xfId="63" applyFont="1" applyFill="1" applyBorder="1">
      <alignment/>
      <protection/>
    </xf>
    <xf numFmtId="0" fontId="24" fillId="37" borderId="28" xfId="0" applyFont="1" applyFill="1" applyBorder="1" applyAlignment="1">
      <alignment/>
    </xf>
    <xf numFmtId="0" fontId="24" fillId="0" borderId="28" xfId="57" applyFont="1" applyBorder="1" applyAlignment="1">
      <alignment horizontal="left" wrapText="1"/>
      <protection/>
    </xf>
    <xf numFmtId="0" fontId="19" fillId="38" borderId="13" xfId="0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6" fillId="36" borderId="13" xfId="64" applyFont="1" applyFill="1" applyBorder="1" applyAlignment="1">
      <alignment horizontal="left"/>
      <protection/>
    </xf>
    <xf numFmtId="0" fontId="6" fillId="36" borderId="13" xfId="0" applyFont="1" applyFill="1" applyBorder="1" applyAlignment="1">
      <alignment horizontal="left"/>
    </xf>
    <xf numFmtId="0" fontId="5" fillId="36" borderId="13" xfId="64" applyFont="1" applyFill="1" applyBorder="1" applyAlignment="1">
      <alignment horizontal="left"/>
      <protection/>
    </xf>
    <xf numFmtId="0" fontId="19" fillId="0" borderId="13" xfId="0" applyFont="1" applyBorder="1" applyAlignment="1">
      <alignment/>
    </xf>
    <xf numFmtId="0" fontId="24" fillId="0" borderId="13" xfId="0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25" fillId="0" borderId="13" xfId="0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57" applyFont="1" applyBorder="1" applyAlignment="1">
      <alignment horizontal="center" wrapText="1"/>
      <protection/>
    </xf>
    <xf numFmtId="0" fontId="6" fillId="0" borderId="13" xfId="61" applyFont="1" applyBorder="1" applyAlignment="1">
      <alignment horizontal="center"/>
      <protection/>
    </xf>
    <xf numFmtId="0" fontId="6" fillId="0" borderId="13" xfId="63" applyFont="1" applyBorder="1" applyAlignment="1">
      <alignment horizontal="center"/>
      <protection/>
    </xf>
    <xf numFmtId="0" fontId="6" fillId="0" borderId="50" xfId="0" applyFont="1" applyBorder="1" applyAlignment="1">
      <alignment horizontal="center"/>
    </xf>
    <xf numFmtId="0" fontId="6" fillId="0" borderId="28" xfId="61" applyFont="1" applyBorder="1" applyAlignment="1">
      <alignment horizontal="center"/>
      <protection/>
    </xf>
    <xf numFmtId="49" fontId="6" fillId="0" borderId="50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wrapText="1"/>
    </xf>
    <xf numFmtId="0" fontId="6" fillId="0" borderId="13" xfId="0" applyFont="1" applyBorder="1" applyAlignment="1">
      <alignment horizontal="left"/>
    </xf>
    <xf numFmtId="0" fontId="6" fillId="0" borderId="13" xfId="57" applyFont="1" applyBorder="1" applyAlignment="1">
      <alignment horizontal="left" wrapText="1"/>
      <protection/>
    </xf>
    <xf numFmtId="0" fontId="6" fillId="0" borderId="13" xfId="61" applyFont="1" applyBorder="1" applyAlignment="1">
      <alignment horizontal="left"/>
      <protection/>
    </xf>
    <xf numFmtId="0" fontId="6" fillId="0" borderId="28" xfId="61" applyFont="1" applyBorder="1" applyAlignment="1">
      <alignment horizontal="center"/>
      <protection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0" borderId="28" xfId="59" applyFont="1" applyBorder="1" applyAlignment="1">
      <alignment wrapText="1"/>
      <protection/>
    </xf>
    <xf numFmtId="0" fontId="7" fillId="0" borderId="45" xfId="59" applyFont="1" applyBorder="1" applyAlignment="1">
      <alignment horizontal="left" wrapText="1"/>
      <protection/>
    </xf>
    <xf numFmtId="0" fontId="6" fillId="0" borderId="13" xfId="57" applyFont="1" applyBorder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8" fillId="0" borderId="13" xfId="57" applyFont="1" applyBorder="1" applyAlignment="1">
      <alignment horizontal="right" wrapText="1"/>
      <protection/>
    </xf>
    <xf numFmtId="0" fontId="8" fillId="0" borderId="28" xfId="57" applyFont="1" applyBorder="1" applyAlignment="1">
      <alignment horizontal="right" wrapText="1"/>
      <protection/>
    </xf>
    <xf numFmtId="0" fontId="0" fillId="0" borderId="28" xfId="0" applyBorder="1" applyAlignment="1">
      <alignment horizontal="right"/>
    </xf>
    <xf numFmtId="0" fontId="1" fillId="0" borderId="16" xfId="0" applyFont="1" applyBorder="1" applyAlignment="1">
      <alignment/>
    </xf>
    <xf numFmtId="0" fontId="1" fillId="33" borderId="13" xfId="67" applyFont="1" applyFill="1" applyBorder="1" applyAlignment="1">
      <alignment horizontal="center" vertical="center"/>
      <protection/>
    </xf>
    <xf numFmtId="2" fontId="1" fillId="0" borderId="13" xfId="67" applyNumberFormat="1" applyFont="1" applyBorder="1" applyAlignment="1">
      <alignment horizontal="center" vertical="center"/>
      <protection/>
    </xf>
    <xf numFmtId="0" fontId="9" fillId="0" borderId="13" xfId="0" applyFont="1" applyBorder="1" applyAlignment="1">
      <alignment horizontal="left"/>
    </xf>
    <xf numFmtId="0" fontId="9" fillId="0" borderId="13" xfId="57" applyFont="1" applyBorder="1" applyAlignment="1">
      <alignment horizontal="left" wrapText="1"/>
      <protection/>
    </xf>
    <xf numFmtId="0" fontId="9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2" fontId="26" fillId="0" borderId="13" xfId="0" applyNumberFormat="1" applyFont="1" applyFill="1" applyBorder="1" applyAlignment="1">
      <alignment horizontal="left"/>
    </xf>
    <xf numFmtId="2" fontId="26" fillId="0" borderId="13" xfId="70" applyNumberFormat="1" applyFont="1" applyBorder="1" applyAlignment="1">
      <alignment horizontal="left" vertical="center"/>
    </xf>
    <xf numFmtId="2" fontId="26" fillId="0" borderId="13" xfId="67" applyNumberFormat="1" applyFont="1" applyBorder="1" applyAlignment="1">
      <alignment horizontal="left" vertical="center"/>
      <protection/>
    </xf>
    <xf numFmtId="2" fontId="26" fillId="0" borderId="13" xfId="0" applyNumberFormat="1" applyFont="1" applyBorder="1" applyAlignment="1">
      <alignment horizontal="left" vertical="center"/>
    </xf>
    <xf numFmtId="180" fontId="26" fillId="0" borderId="13" xfId="67" applyNumberFormat="1" applyFont="1" applyBorder="1" applyAlignment="1">
      <alignment horizontal="left" vertical="center"/>
      <protection/>
    </xf>
    <xf numFmtId="0" fontId="9" fillId="0" borderId="28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15" fillId="0" borderId="28" xfId="60" applyFont="1" applyBorder="1" applyAlignment="1">
      <alignment horizontal="left" wrapText="1"/>
      <protection/>
    </xf>
    <xf numFmtId="0" fontId="15" fillId="0" borderId="13" xfId="60" applyFont="1" applyBorder="1" applyAlignment="1">
      <alignment horizontal="left" wrapText="1"/>
      <protection/>
    </xf>
    <xf numFmtId="0" fontId="9" fillId="0" borderId="28" xfId="57" applyFont="1" applyBorder="1" applyAlignment="1">
      <alignment horizontal="left" wrapText="1"/>
      <protection/>
    </xf>
    <xf numFmtId="0" fontId="26" fillId="0" borderId="13" xfId="67" applyFont="1" applyFill="1" applyBorder="1" applyAlignment="1">
      <alignment horizontal="left" vertical="center"/>
      <protection/>
    </xf>
    <xf numFmtId="0" fontId="26" fillId="0" borderId="13" xfId="67" applyFont="1" applyBorder="1" applyAlignment="1">
      <alignment horizontal="left" vertical="center"/>
      <protection/>
    </xf>
    <xf numFmtId="0" fontId="9" fillId="0" borderId="51" xfId="0" applyFont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2" fillId="39" borderId="52" xfId="0" applyFont="1" applyFill="1" applyBorder="1" applyAlignment="1">
      <alignment horizontal="center"/>
    </xf>
    <xf numFmtId="0" fontId="2" fillId="39" borderId="53" xfId="0" applyFont="1" applyFill="1" applyBorder="1" applyAlignment="1">
      <alignment horizontal="center"/>
    </xf>
    <xf numFmtId="0" fontId="3" fillId="0" borderId="29" xfId="67" applyFont="1" applyFill="1" applyBorder="1" applyAlignment="1">
      <alignment horizontal="center" vertical="center" wrapText="1"/>
      <protection/>
    </xf>
    <xf numFmtId="0" fontId="3" fillId="0" borderId="30" xfId="67" applyFont="1" applyFill="1" applyBorder="1" applyAlignment="1">
      <alignment horizontal="center" vertical="center" wrapText="1"/>
      <protection/>
    </xf>
    <xf numFmtId="180" fontId="3" fillId="0" borderId="29" xfId="67" applyNumberFormat="1" applyFont="1" applyFill="1" applyBorder="1" applyAlignment="1">
      <alignment horizontal="center" vertical="center" wrapText="1"/>
      <protection/>
    </xf>
    <xf numFmtId="180" fontId="3" fillId="0" borderId="30" xfId="67" applyNumberFormat="1" applyFont="1" applyFill="1" applyBorder="1" applyAlignment="1">
      <alignment horizontal="center" vertical="center" wrapText="1"/>
      <protection/>
    </xf>
    <xf numFmtId="0" fontId="3" fillId="0" borderId="24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42" xfId="67" applyFont="1" applyFill="1" applyBorder="1" applyAlignment="1">
      <alignment horizontal="center" vertical="center" wrapText="1"/>
      <protection/>
    </xf>
    <xf numFmtId="0" fontId="3" fillId="0" borderId="46" xfId="67" applyFont="1" applyFill="1" applyBorder="1" applyAlignment="1">
      <alignment horizontal="center" vertical="center" wrapText="1"/>
      <protection/>
    </xf>
    <xf numFmtId="0" fontId="3" fillId="0" borderId="54" xfId="67" applyFont="1" applyFill="1" applyBorder="1" applyAlignment="1">
      <alignment horizontal="center" vertical="center" wrapText="1"/>
      <protection/>
    </xf>
    <xf numFmtId="0" fontId="3" fillId="0" borderId="55" xfId="67" applyFont="1" applyFill="1" applyBorder="1" applyAlignment="1">
      <alignment horizontal="center" vertical="center" wrapText="1"/>
      <protection/>
    </xf>
    <xf numFmtId="0" fontId="1" fillId="0" borderId="30" xfId="67" applyFont="1" applyBorder="1" applyAlignment="1">
      <alignment horizontal="center" vertical="center" wrapText="1"/>
      <protection/>
    </xf>
    <xf numFmtId="0" fontId="3" fillId="0" borderId="43" xfId="67" applyFont="1" applyFill="1" applyBorder="1" applyAlignment="1">
      <alignment horizontal="center" vertical="center" wrapText="1"/>
      <protection/>
    </xf>
    <xf numFmtId="0" fontId="3" fillId="0" borderId="44" xfId="67" applyFont="1" applyFill="1" applyBorder="1" applyAlignment="1">
      <alignment horizontal="center" vertical="center" wrapText="1"/>
      <protection/>
    </xf>
    <xf numFmtId="0" fontId="3" fillId="0" borderId="42" xfId="67" applyFont="1" applyBorder="1" applyAlignment="1">
      <alignment horizontal="center" wrapText="1"/>
      <protection/>
    </xf>
    <xf numFmtId="0" fontId="3" fillId="0" borderId="46" xfId="67" applyFont="1" applyBorder="1" applyAlignment="1">
      <alignment horizontal="center" wrapText="1"/>
      <protection/>
    </xf>
    <xf numFmtId="0" fontId="3" fillId="0" borderId="43" xfId="67" applyFont="1" applyBorder="1" applyAlignment="1">
      <alignment horizontal="center" wrapText="1"/>
      <protection/>
    </xf>
    <xf numFmtId="0" fontId="3" fillId="0" borderId="55" xfId="67" applyFont="1" applyBorder="1" applyAlignment="1">
      <alignment horizontal="center" wrapText="1"/>
      <protection/>
    </xf>
    <xf numFmtId="0" fontId="4" fillId="0" borderId="52" xfId="67" applyFont="1" applyFill="1" applyBorder="1" applyAlignment="1">
      <alignment horizontal="center" vertical="center"/>
      <protection/>
    </xf>
    <xf numFmtId="0" fontId="3" fillId="0" borderId="56" xfId="67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57" xfId="67" applyFont="1" applyFill="1" applyBorder="1" applyAlignment="1">
      <alignment horizontal="center" vertical="center" wrapText="1"/>
      <protection/>
    </xf>
    <xf numFmtId="0" fontId="3" fillId="0" borderId="35" xfId="67" applyFont="1" applyFill="1" applyBorder="1" applyAlignment="1">
      <alignment horizontal="center" vertical="center"/>
      <protection/>
    </xf>
    <xf numFmtId="0" fontId="3" fillId="0" borderId="58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/>
      <protection/>
    </xf>
    <xf numFmtId="180" fontId="3" fillId="0" borderId="19" xfId="67" applyNumberFormat="1" applyFont="1" applyFill="1" applyBorder="1" applyAlignment="1">
      <alignment horizontal="center" vertical="center" wrapText="1"/>
      <protection/>
    </xf>
    <xf numFmtId="180" fontId="3" fillId="0" borderId="57" xfId="67" applyNumberFormat="1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3" fillId="0" borderId="59" xfId="67" applyFont="1" applyFill="1" applyBorder="1" applyAlignment="1">
      <alignment horizontal="center" vertical="center" wrapText="1"/>
      <protection/>
    </xf>
    <xf numFmtId="0" fontId="3" fillId="0" borderId="26" xfId="67" applyFont="1" applyFill="1" applyBorder="1" applyAlignment="1">
      <alignment horizontal="center" vertical="center"/>
      <protection/>
    </xf>
    <xf numFmtId="0" fontId="3" fillId="0" borderId="16" xfId="67" applyFont="1" applyFill="1" applyBorder="1" applyAlignment="1">
      <alignment horizontal="center" vertical="center"/>
      <protection/>
    </xf>
    <xf numFmtId="0" fontId="3" fillId="0" borderId="27" xfId="67" applyFont="1" applyFill="1" applyBorder="1" applyAlignment="1">
      <alignment horizontal="center" vertical="center"/>
      <protection/>
    </xf>
    <xf numFmtId="0" fontId="3" fillId="0" borderId="17" xfId="67" applyFont="1" applyFill="1" applyBorder="1" applyAlignment="1">
      <alignment horizontal="center" vertical="center" wrapText="1"/>
      <protection/>
    </xf>
    <xf numFmtId="0" fontId="3" fillId="0" borderId="31" xfId="67" applyFont="1" applyFill="1" applyBorder="1" applyAlignment="1">
      <alignment horizontal="center" vertical="center" wrapText="1"/>
      <protection/>
    </xf>
    <xf numFmtId="0" fontId="1" fillId="0" borderId="31" xfId="67" applyFont="1" applyBorder="1" applyAlignment="1">
      <alignment horizontal="center" vertical="center" wrapText="1"/>
      <protection/>
    </xf>
    <xf numFmtId="0" fontId="3" fillId="0" borderId="44" xfId="67" applyFont="1" applyBorder="1" applyAlignment="1">
      <alignment horizontal="center" wrapText="1"/>
      <protection/>
    </xf>
    <xf numFmtId="0" fontId="3" fillId="0" borderId="17" xfId="67" applyFont="1" applyBorder="1" applyAlignment="1">
      <alignment horizontal="center" wrapText="1"/>
      <protection/>
    </xf>
    <xf numFmtId="0" fontId="3" fillId="0" borderId="31" xfId="67" applyFont="1" applyBorder="1" applyAlignment="1">
      <alignment horizontal="center" wrapText="1"/>
      <protection/>
    </xf>
    <xf numFmtId="0" fontId="1" fillId="0" borderId="32" xfId="67" applyFont="1" applyBorder="1" applyAlignment="1">
      <alignment horizontal="center" vertical="center" wrapText="1"/>
      <protection/>
    </xf>
    <xf numFmtId="0" fontId="3" fillId="0" borderId="22" xfId="67" applyFont="1" applyBorder="1" applyAlignment="1">
      <alignment horizontal="center" wrapText="1"/>
      <protection/>
    </xf>
    <xf numFmtId="0" fontId="3" fillId="0" borderId="32" xfId="67" applyFont="1" applyBorder="1" applyAlignment="1">
      <alignment horizontal="center" wrapText="1"/>
      <protection/>
    </xf>
    <xf numFmtId="0" fontId="3" fillId="0" borderId="22" xfId="67" applyFont="1" applyFill="1" applyBorder="1" applyAlignment="1">
      <alignment horizontal="center" vertical="center" wrapText="1"/>
      <protection/>
    </xf>
    <xf numFmtId="0" fontId="3" fillId="0" borderId="39" xfId="67" applyFont="1" applyFill="1" applyBorder="1" applyAlignment="1">
      <alignment horizontal="center" vertical="center" wrapText="1"/>
      <protection/>
    </xf>
    <xf numFmtId="0" fontId="3" fillId="0" borderId="36" xfId="67" applyFont="1" applyFill="1" applyBorder="1" applyAlignment="1">
      <alignment horizontal="center" vertical="center" wrapText="1"/>
      <protection/>
    </xf>
    <xf numFmtId="0" fontId="3" fillId="0" borderId="38" xfId="67" applyFont="1" applyFill="1" applyBorder="1" applyAlignment="1">
      <alignment horizontal="center" vertical="center" wrapText="1"/>
      <protection/>
    </xf>
    <xf numFmtId="0" fontId="3" fillId="0" borderId="37" xfId="67" applyFont="1" applyFill="1" applyBorder="1" applyAlignment="1">
      <alignment horizontal="center" vertical="center" wrapText="1"/>
      <protection/>
    </xf>
    <xf numFmtId="180" fontId="3" fillId="0" borderId="38" xfId="67" applyNumberFormat="1" applyFont="1" applyFill="1" applyBorder="1" applyAlignment="1">
      <alignment horizontal="center" vertical="center" wrapText="1"/>
      <protection/>
    </xf>
    <xf numFmtId="0" fontId="16" fillId="35" borderId="35" xfId="0" applyFont="1" applyFill="1" applyBorder="1" applyAlignment="1">
      <alignment horizontal="center"/>
    </xf>
    <xf numFmtId="0" fontId="16" fillId="35" borderId="58" xfId="0" applyFont="1" applyFill="1" applyBorder="1" applyAlignment="1">
      <alignment horizontal="center"/>
    </xf>
    <xf numFmtId="0" fontId="16" fillId="35" borderId="17" xfId="0" applyFont="1" applyFill="1" applyBorder="1" applyAlignment="1">
      <alignment horizontal="center"/>
    </xf>
    <xf numFmtId="0" fontId="16" fillId="35" borderId="34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6" fillId="35" borderId="31" xfId="0" applyFont="1" applyFill="1" applyBorder="1" applyAlignment="1">
      <alignment horizontal="center"/>
    </xf>
    <xf numFmtId="0" fontId="20" fillId="39" borderId="52" xfId="0" applyFont="1" applyFill="1" applyBorder="1" applyAlignment="1">
      <alignment horizontal="center"/>
    </xf>
    <xf numFmtId="0" fontId="20" fillId="39" borderId="53" xfId="0" applyFont="1" applyFill="1" applyBorder="1" applyAlignment="1">
      <alignment horizontal="center"/>
    </xf>
    <xf numFmtId="0" fontId="20" fillId="39" borderId="56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0" fontId="16" fillId="35" borderId="60" xfId="0" applyFont="1" applyFill="1" applyBorder="1" applyAlignment="1">
      <alignment horizontal="center"/>
    </xf>
    <xf numFmtId="0" fontId="16" fillId="35" borderId="49" xfId="0" applyFont="1" applyFill="1" applyBorder="1" applyAlignment="1">
      <alignment horizontal="center"/>
    </xf>
    <xf numFmtId="0" fontId="16" fillId="35" borderId="61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Input" xfId="56"/>
    <cellStyle name="Įprastas 2" xfId="57"/>
    <cellStyle name="Įprastas 3" xfId="58"/>
    <cellStyle name="Įprastas 4" xfId="59"/>
    <cellStyle name="Įprastas 5" xfId="60"/>
    <cellStyle name="Įprastas 6" xfId="61"/>
    <cellStyle name="Įprastas 7" xfId="62"/>
    <cellStyle name="Įprastas 8" xfId="63"/>
    <cellStyle name="Įprastas 9" xfId="64"/>
    <cellStyle name="Linked Cell" xfId="65"/>
    <cellStyle name="Neutral" xfId="66"/>
    <cellStyle name="Normal_1_120_18oct" xfId="67"/>
    <cellStyle name="Note" xfId="68"/>
    <cellStyle name="Output" xfId="69"/>
    <cellStyle name="Percent" xfId="70"/>
    <cellStyle name="Result" xfId="71"/>
    <cellStyle name="Result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17</xdr:row>
      <xdr:rowOff>19050</xdr:rowOff>
    </xdr:from>
    <xdr:to>
      <xdr:col>15</xdr:col>
      <xdr:colOff>333375</xdr:colOff>
      <xdr:row>20</xdr:row>
      <xdr:rowOff>66675</xdr:rowOff>
    </xdr:to>
    <xdr:pic>
      <xdr:nvPicPr>
        <xdr:cNvPr id="1" name="Picture 1" descr="dre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586740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17</xdr:row>
      <xdr:rowOff>38100</xdr:rowOff>
    </xdr:from>
    <xdr:to>
      <xdr:col>16</xdr:col>
      <xdr:colOff>323850</xdr:colOff>
      <xdr:row>20</xdr:row>
      <xdr:rowOff>85725</xdr:rowOff>
    </xdr:to>
    <xdr:pic>
      <xdr:nvPicPr>
        <xdr:cNvPr id="2" name="Picture 2" descr="bandymas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588645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17</xdr:row>
      <xdr:rowOff>57150</xdr:rowOff>
    </xdr:from>
    <xdr:to>
      <xdr:col>17</xdr:col>
      <xdr:colOff>466725</xdr:colOff>
      <xdr:row>20</xdr:row>
      <xdr:rowOff>104775</xdr:rowOff>
    </xdr:to>
    <xdr:pic>
      <xdr:nvPicPr>
        <xdr:cNvPr id="3" name="Picture 3" descr="konkur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590550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48</xdr:row>
      <xdr:rowOff>76200</xdr:rowOff>
    </xdr:from>
    <xdr:to>
      <xdr:col>15</xdr:col>
      <xdr:colOff>342900</xdr:colOff>
      <xdr:row>51</xdr:row>
      <xdr:rowOff>123825</xdr:rowOff>
    </xdr:to>
    <xdr:pic>
      <xdr:nvPicPr>
        <xdr:cNvPr id="4" name="Picture 4" descr="dre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2258675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48</xdr:row>
      <xdr:rowOff>85725</xdr:rowOff>
    </xdr:from>
    <xdr:to>
      <xdr:col>17</xdr:col>
      <xdr:colOff>0</xdr:colOff>
      <xdr:row>51</xdr:row>
      <xdr:rowOff>133350</xdr:rowOff>
    </xdr:to>
    <xdr:pic>
      <xdr:nvPicPr>
        <xdr:cNvPr id="5" name="Picture 5" descr="bandymas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226820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48</xdr:row>
      <xdr:rowOff>104775</xdr:rowOff>
    </xdr:from>
    <xdr:to>
      <xdr:col>17</xdr:col>
      <xdr:colOff>457200</xdr:colOff>
      <xdr:row>51</xdr:row>
      <xdr:rowOff>152400</xdr:rowOff>
    </xdr:to>
    <xdr:pic>
      <xdr:nvPicPr>
        <xdr:cNvPr id="6" name="Picture 6" descr="konkur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1228725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17</xdr:row>
      <xdr:rowOff>76200</xdr:rowOff>
    </xdr:from>
    <xdr:to>
      <xdr:col>11</xdr:col>
      <xdr:colOff>266700</xdr:colOff>
      <xdr:row>22</xdr:row>
      <xdr:rowOff>0</xdr:rowOff>
    </xdr:to>
    <xdr:pic>
      <xdr:nvPicPr>
        <xdr:cNvPr id="7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29225" y="592455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47</xdr:row>
      <xdr:rowOff>190500</xdr:rowOff>
    </xdr:from>
    <xdr:to>
      <xdr:col>8</xdr:col>
      <xdr:colOff>38100</xdr:colOff>
      <xdr:row>52</xdr:row>
      <xdr:rowOff>76200</xdr:rowOff>
    </xdr:to>
    <xdr:pic>
      <xdr:nvPicPr>
        <xdr:cNvPr id="8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217295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0</xdr:row>
      <xdr:rowOff>19050</xdr:rowOff>
    </xdr:from>
    <xdr:to>
      <xdr:col>15</xdr:col>
      <xdr:colOff>333375</xdr:colOff>
      <xdr:row>3</xdr:row>
      <xdr:rowOff>66675</xdr:rowOff>
    </xdr:to>
    <xdr:pic>
      <xdr:nvPicPr>
        <xdr:cNvPr id="9" name="Picture 1" descr="dre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72325" y="1905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371475</xdr:colOff>
      <xdr:row>0</xdr:row>
      <xdr:rowOff>38100</xdr:rowOff>
    </xdr:from>
    <xdr:to>
      <xdr:col>16</xdr:col>
      <xdr:colOff>323850</xdr:colOff>
      <xdr:row>3</xdr:row>
      <xdr:rowOff>85725</xdr:rowOff>
    </xdr:to>
    <xdr:pic>
      <xdr:nvPicPr>
        <xdr:cNvPr id="10" name="Picture 2" descr="bandymas-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38100"/>
          <a:ext cx="495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0</xdr:row>
      <xdr:rowOff>57150</xdr:rowOff>
    </xdr:from>
    <xdr:to>
      <xdr:col>17</xdr:col>
      <xdr:colOff>466725</xdr:colOff>
      <xdr:row>3</xdr:row>
      <xdr:rowOff>104775</xdr:rowOff>
    </xdr:to>
    <xdr:pic>
      <xdr:nvPicPr>
        <xdr:cNvPr id="11" name="Picture 3" descr="konkura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57150"/>
          <a:ext cx="409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0</xdr:rowOff>
    </xdr:from>
    <xdr:to>
      <xdr:col>8</xdr:col>
      <xdr:colOff>133350</xdr:colOff>
      <xdr:row>4</xdr:row>
      <xdr:rowOff>85725</xdr:rowOff>
    </xdr:to>
    <xdr:pic>
      <xdr:nvPicPr>
        <xdr:cNvPr id="12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62375" y="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1"/>
  <sheetViews>
    <sheetView tabSelected="1" zoomScalePageLayoutView="0" workbookViewId="0" topLeftCell="A1">
      <selection activeCell="R73" sqref="R73"/>
    </sheetView>
  </sheetViews>
  <sheetFormatPr defaultColWidth="9.140625" defaultRowHeight="12.75"/>
  <cols>
    <col min="1" max="1" width="5.28125" style="0" customWidth="1"/>
    <col min="2" max="2" width="17.140625" style="0" customWidth="1"/>
    <col min="3" max="3" width="15.00390625" style="0" customWidth="1"/>
    <col min="4" max="4" width="6.00390625" style="0" customWidth="1"/>
    <col min="5" max="5" width="5.8515625" style="0" customWidth="1"/>
    <col min="6" max="6" width="7.00390625" style="0" customWidth="1"/>
    <col min="7" max="7" width="7.28125" style="0" customWidth="1"/>
    <col min="8" max="8" width="1.1484375" style="0" hidden="1" customWidth="1"/>
    <col min="9" max="9" width="8.00390625" style="0" customWidth="1"/>
    <col min="10" max="10" width="6.28125" style="0" customWidth="1"/>
    <col min="11" max="11" width="5.7109375" style="0" customWidth="1"/>
    <col min="12" max="12" width="7.140625" style="0" customWidth="1"/>
    <col min="13" max="13" width="6.28125" style="0" customWidth="1"/>
    <col min="14" max="14" width="7.57421875" style="0" customWidth="1"/>
    <col min="15" max="15" width="5.421875" style="0" customWidth="1"/>
    <col min="16" max="16" width="8.140625" style="0" customWidth="1"/>
    <col min="17" max="17" width="5.7109375" style="0" customWidth="1"/>
    <col min="18" max="18" width="9.00390625" style="0" customWidth="1"/>
    <col min="19" max="19" width="7.140625" style="0" customWidth="1"/>
    <col min="20" max="20" width="5.28125" style="0" customWidth="1"/>
  </cols>
  <sheetData>
    <row r="2" spans="2:3" ht="12.75">
      <c r="B2" s="1" t="s">
        <v>3</v>
      </c>
      <c r="C2" s="1"/>
    </row>
    <row r="3" ht="12.75">
      <c r="B3" s="1" t="s">
        <v>26</v>
      </c>
    </row>
    <row r="4" ht="12.75">
      <c r="B4" s="1" t="s">
        <v>27</v>
      </c>
    </row>
    <row r="5" ht="12.75">
      <c r="B5" s="1"/>
    </row>
    <row r="6" spans="2:13" ht="13.5" thickBot="1">
      <c r="B6" s="1" t="s">
        <v>33</v>
      </c>
      <c r="K6" s="1"/>
      <c r="M6" s="1"/>
    </row>
    <row r="7" spans="1:19" ht="13.5" thickBot="1">
      <c r="A7" s="56"/>
      <c r="B7" s="3"/>
      <c r="C7" s="3"/>
      <c r="D7" s="6" t="s">
        <v>0</v>
      </c>
      <c r="E7" s="4"/>
      <c r="F7" s="4">
        <v>200</v>
      </c>
      <c r="G7" s="4"/>
      <c r="H7" s="4"/>
      <c r="I7" s="4"/>
      <c r="J7" s="4"/>
      <c r="K7" s="340" t="s">
        <v>9</v>
      </c>
      <c r="L7" s="341"/>
      <c r="M7" s="341"/>
      <c r="N7" s="342"/>
      <c r="O7" s="340" t="s">
        <v>11</v>
      </c>
      <c r="P7" s="341"/>
      <c r="Q7" s="341"/>
      <c r="R7" s="342"/>
      <c r="S7" s="343" t="s">
        <v>13</v>
      </c>
    </row>
    <row r="8" spans="1:19" ht="24" customHeight="1" thickBot="1">
      <c r="A8" s="60"/>
      <c r="B8" s="325" t="s">
        <v>1</v>
      </c>
      <c r="C8" s="347" t="s">
        <v>14</v>
      </c>
      <c r="D8" s="327" t="s">
        <v>138</v>
      </c>
      <c r="E8" s="328"/>
      <c r="F8" s="327" t="s">
        <v>246</v>
      </c>
      <c r="G8" s="328"/>
      <c r="H8" s="5"/>
      <c r="I8" s="321" t="s">
        <v>5</v>
      </c>
      <c r="J8" s="310" t="s">
        <v>6</v>
      </c>
      <c r="K8" s="338" t="s">
        <v>6</v>
      </c>
      <c r="L8" s="329" t="s">
        <v>7</v>
      </c>
      <c r="M8" s="329" t="s">
        <v>8</v>
      </c>
      <c r="N8" s="336" t="s">
        <v>21</v>
      </c>
      <c r="O8" s="338" t="s">
        <v>19</v>
      </c>
      <c r="P8" s="329" t="s">
        <v>7</v>
      </c>
      <c r="Q8" s="329" t="s">
        <v>12</v>
      </c>
      <c r="R8" s="331" t="s">
        <v>6</v>
      </c>
      <c r="S8" s="344"/>
    </row>
    <row r="9" spans="1:20" ht="28.5" customHeight="1" thickBot="1">
      <c r="A9" s="98" t="s">
        <v>15</v>
      </c>
      <c r="B9" s="350"/>
      <c r="C9" s="351"/>
      <c r="D9" s="57" t="s">
        <v>16</v>
      </c>
      <c r="E9" s="58" t="s">
        <v>4</v>
      </c>
      <c r="F9" s="57" t="s">
        <v>16</v>
      </c>
      <c r="G9" s="58" t="s">
        <v>4</v>
      </c>
      <c r="H9" s="59"/>
      <c r="I9" s="352"/>
      <c r="J9" s="353"/>
      <c r="K9" s="354"/>
      <c r="L9" s="356"/>
      <c r="M9" s="356"/>
      <c r="N9" s="357"/>
      <c r="O9" s="354"/>
      <c r="P9" s="356"/>
      <c r="Q9" s="356"/>
      <c r="R9" s="355"/>
      <c r="S9" s="349"/>
      <c r="T9" s="198"/>
    </row>
    <row r="10" spans="1:20" ht="19.5" customHeight="1">
      <c r="A10" s="189">
        <v>1</v>
      </c>
      <c r="B10" s="173" t="s">
        <v>80</v>
      </c>
      <c r="C10" s="65" t="s">
        <v>240</v>
      </c>
      <c r="D10" s="190">
        <v>132</v>
      </c>
      <c r="E10" s="188">
        <f aca="true" t="shared" si="0" ref="E10:E15">(D10/200)*100</f>
        <v>66</v>
      </c>
      <c r="F10" s="191">
        <v>132</v>
      </c>
      <c r="G10" s="67">
        <f aca="true" t="shared" si="1" ref="G10:G15">(F10/200)*100</f>
        <v>66</v>
      </c>
      <c r="H10" s="192"/>
      <c r="I10" s="26">
        <f aca="true" t="shared" si="2" ref="I10:I15">(E10+G10)/2</f>
        <v>66</v>
      </c>
      <c r="J10" s="193">
        <f aca="true" t="shared" si="3" ref="J10:J15">(I10-100)*1.5*(-1)</f>
        <v>51</v>
      </c>
      <c r="K10" s="68">
        <v>8</v>
      </c>
      <c r="L10" s="29">
        <v>1.24</v>
      </c>
      <c r="M10" s="287">
        <v>0</v>
      </c>
      <c r="N10" s="69">
        <f aca="true" t="shared" si="4" ref="N10:N15">K10+M10</f>
        <v>8</v>
      </c>
      <c r="O10" s="194">
        <v>0</v>
      </c>
      <c r="P10" s="195">
        <v>2.28</v>
      </c>
      <c r="Q10" s="195">
        <v>0</v>
      </c>
      <c r="R10" s="76">
        <f aca="true" t="shared" si="5" ref="R10:R15">O10+Q10</f>
        <v>0</v>
      </c>
      <c r="S10" s="55">
        <f aca="true" t="shared" si="6" ref="S10:S15">J10+N10+R10</f>
        <v>59</v>
      </c>
      <c r="T10" s="203" t="s">
        <v>22</v>
      </c>
    </row>
    <row r="11" spans="1:20" ht="19.5" customHeight="1">
      <c r="A11" s="73">
        <v>2</v>
      </c>
      <c r="B11" s="33" t="s">
        <v>70</v>
      </c>
      <c r="C11" s="36" t="s">
        <v>71</v>
      </c>
      <c r="D11" s="46">
        <v>112</v>
      </c>
      <c r="E11" s="143">
        <f t="shared" si="0"/>
        <v>56.00000000000001</v>
      </c>
      <c r="F11" s="32">
        <v>122</v>
      </c>
      <c r="G11" s="24">
        <f t="shared" si="1"/>
        <v>61</v>
      </c>
      <c r="H11" s="37"/>
      <c r="I11" s="24">
        <f t="shared" si="2"/>
        <v>58.5</v>
      </c>
      <c r="J11" s="52">
        <f t="shared" si="3"/>
        <v>62.25</v>
      </c>
      <c r="K11" s="9">
        <v>8</v>
      </c>
      <c r="L11" s="7">
        <v>1.17</v>
      </c>
      <c r="M11" s="275">
        <v>0</v>
      </c>
      <c r="N11" s="54">
        <f t="shared" si="4"/>
        <v>8</v>
      </c>
      <c r="O11" s="43">
        <v>0</v>
      </c>
      <c r="P11" s="61">
        <v>2.37</v>
      </c>
      <c r="Q11" s="61">
        <v>0</v>
      </c>
      <c r="R11" s="196">
        <f t="shared" si="5"/>
        <v>0</v>
      </c>
      <c r="S11" s="201">
        <f t="shared" si="6"/>
        <v>70.25</v>
      </c>
      <c r="T11" s="64" t="s">
        <v>23</v>
      </c>
    </row>
    <row r="12" spans="1:20" ht="19.5" customHeight="1">
      <c r="A12" s="73">
        <v>3</v>
      </c>
      <c r="B12" s="33" t="s">
        <v>100</v>
      </c>
      <c r="C12" s="36" t="s">
        <v>101</v>
      </c>
      <c r="D12" s="46">
        <v>106</v>
      </c>
      <c r="E12" s="143">
        <f t="shared" si="0"/>
        <v>53</v>
      </c>
      <c r="F12" s="32">
        <v>97</v>
      </c>
      <c r="G12" s="24">
        <f t="shared" si="1"/>
        <v>48.5</v>
      </c>
      <c r="H12" s="51"/>
      <c r="I12" s="24">
        <f t="shared" si="2"/>
        <v>50.75</v>
      </c>
      <c r="J12" s="52">
        <f t="shared" si="3"/>
        <v>73.875</v>
      </c>
      <c r="K12" s="9">
        <v>0</v>
      </c>
      <c r="L12" s="7">
        <v>1.07</v>
      </c>
      <c r="M12" s="276">
        <v>0</v>
      </c>
      <c r="N12" s="54">
        <f t="shared" si="4"/>
        <v>0</v>
      </c>
      <c r="O12" s="44">
        <v>0</v>
      </c>
      <c r="P12" s="61">
        <v>2.29</v>
      </c>
      <c r="Q12" s="61">
        <v>0</v>
      </c>
      <c r="R12" s="196">
        <f t="shared" si="5"/>
        <v>0</v>
      </c>
      <c r="S12" s="201">
        <f t="shared" si="6"/>
        <v>73.875</v>
      </c>
      <c r="T12" s="64" t="s">
        <v>24</v>
      </c>
    </row>
    <row r="13" spans="1:20" ht="19.5" customHeight="1">
      <c r="A13" s="73">
        <v>4</v>
      </c>
      <c r="B13" s="31" t="s">
        <v>36</v>
      </c>
      <c r="C13" s="66" t="s">
        <v>37</v>
      </c>
      <c r="D13" s="45">
        <v>122</v>
      </c>
      <c r="E13" s="143">
        <f t="shared" si="0"/>
        <v>61</v>
      </c>
      <c r="F13" s="48">
        <v>128</v>
      </c>
      <c r="G13" s="41">
        <f t="shared" si="1"/>
        <v>64</v>
      </c>
      <c r="H13" s="24" t="e">
        <f>(E13+G13+#REF!)/3</f>
        <v>#REF!</v>
      </c>
      <c r="I13" s="24">
        <f t="shared" si="2"/>
        <v>62.5</v>
      </c>
      <c r="J13" s="53">
        <f t="shared" si="3"/>
        <v>56.25</v>
      </c>
      <c r="K13" s="70">
        <v>0</v>
      </c>
      <c r="L13" s="50">
        <v>1.17</v>
      </c>
      <c r="M13" s="278">
        <v>0</v>
      </c>
      <c r="N13" s="54">
        <f t="shared" si="4"/>
        <v>0</v>
      </c>
      <c r="O13" s="75">
        <v>20</v>
      </c>
      <c r="P13" s="74">
        <v>2.47</v>
      </c>
      <c r="Q13" s="74">
        <v>0</v>
      </c>
      <c r="R13" s="196">
        <f t="shared" si="5"/>
        <v>20</v>
      </c>
      <c r="S13" s="201">
        <f t="shared" si="6"/>
        <v>76.25</v>
      </c>
      <c r="T13" s="38"/>
    </row>
    <row r="14" spans="1:20" ht="19.5" customHeight="1">
      <c r="A14" s="73">
        <v>5</v>
      </c>
      <c r="B14" s="34" t="s">
        <v>228</v>
      </c>
      <c r="C14" s="35" t="s">
        <v>230</v>
      </c>
      <c r="D14" s="46">
        <v>134</v>
      </c>
      <c r="E14" s="143">
        <f t="shared" si="0"/>
        <v>67</v>
      </c>
      <c r="F14" s="32">
        <v>126</v>
      </c>
      <c r="G14" s="41">
        <f t="shared" si="1"/>
        <v>63</v>
      </c>
      <c r="H14" s="37"/>
      <c r="I14" s="24">
        <f t="shared" si="2"/>
        <v>65</v>
      </c>
      <c r="J14" s="52">
        <f t="shared" si="3"/>
        <v>52.5</v>
      </c>
      <c r="K14" s="9">
        <v>4</v>
      </c>
      <c r="L14" s="7">
        <v>1.19</v>
      </c>
      <c r="M14" s="275">
        <v>0</v>
      </c>
      <c r="N14" s="54">
        <f t="shared" si="4"/>
        <v>4</v>
      </c>
      <c r="O14" s="43">
        <v>20</v>
      </c>
      <c r="P14" s="61">
        <v>3.09</v>
      </c>
      <c r="Q14" s="61">
        <v>0</v>
      </c>
      <c r="R14" s="196">
        <f t="shared" si="5"/>
        <v>20</v>
      </c>
      <c r="S14" s="202">
        <f t="shared" si="6"/>
        <v>76.5</v>
      </c>
      <c r="T14" s="64"/>
    </row>
    <row r="15" spans="1:20" ht="19.5" customHeight="1">
      <c r="A15" s="73">
        <v>6</v>
      </c>
      <c r="B15" s="33" t="s">
        <v>35</v>
      </c>
      <c r="C15" s="36" t="s">
        <v>30</v>
      </c>
      <c r="D15" s="46">
        <v>110</v>
      </c>
      <c r="E15" s="143">
        <f t="shared" si="0"/>
        <v>55.00000000000001</v>
      </c>
      <c r="F15" s="32">
        <v>122</v>
      </c>
      <c r="G15" s="41">
        <f t="shared" si="1"/>
        <v>61</v>
      </c>
      <c r="H15" s="51"/>
      <c r="I15" s="24">
        <f t="shared" si="2"/>
        <v>58</v>
      </c>
      <c r="J15" s="52">
        <f t="shared" si="3"/>
        <v>63</v>
      </c>
      <c r="K15" s="9">
        <v>0</v>
      </c>
      <c r="L15" s="7">
        <v>1.22</v>
      </c>
      <c r="M15" s="276">
        <v>0</v>
      </c>
      <c r="N15" s="54">
        <f t="shared" si="4"/>
        <v>0</v>
      </c>
      <c r="O15" s="44">
        <v>40</v>
      </c>
      <c r="P15" s="61">
        <v>3.21</v>
      </c>
      <c r="Q15" s="61">
        <v>0</v>
      </c>
      <c r="R15" s="196">
        <f t="shared" si="5"/>
        <v>40</v>
      </c>
      <c r="S15" s="201">
        <f t="shared" si="6"/>
        <v>103</v>
      </c>
      <c r="T15" s="38"/>
    </row>
    <row r="16" ht="187.5" customHeight="1"/>
    <row r="19" spans="2:3" ht="12.75">
      <c r="B19" s="1" t="s">
        <v>3</v>
      </c>
      <c r="C19" s="1"/>
    </row>
    <row r="20" ht="12.75">
      <c r="B20" s="1" t="s">
        <v>26</v>
      </c>
    </row>
    <row r="21" ht="12.75">
      <c r="B21" s="1" t="s">
        <v>27</v>
      </c>
    </row>
    <row r="22" ht="12.75">
      <c r="B22" s="1"/>
    </row>
    <row r="23" spans="2:13" ht="13.5" thickBot="1">
      <c r="B23" s="1" t="s">
        <v>17</v>
      </c>
      <c r="K23" s="1"/>
      <c r="M23" s="1"/>
    </row>
    <row r="24" spans="1:19" ht="13.5" thickBot="1">
      <c r="A24" s="56"/>
      <c r="B24" s="3"/>
      <c r="C24" s="3"/>
      <c r="D24" s="6" t="s">
        <v>0</v>
      </c>
      <c r="E24" s="4"/>
      <c r="F24" s="4">
        <v>200</v>
      </c>
      <c r="G24" s="4"/>
      <c r="H24" s="4"/>
      <c r="I24" s="4"/>
      <c r="J24" s="4"/>
      <c r="K24" s="340" t="s">
        <v>9</v>
      </c>
      <c r="L24" s="341"/>
      <c r="M24" s="341"/>
      <c r="N24" s="342"/>
      <c r="O24" s="340" t="s">
        <v>11</v>
      </c>
      <c r="P24" s="341"/>
      <c r="Q24" s="341"/>
      <c r="R24" s="342"/>
      <c r="S24" s="343" t="s">
        <v>13</v>
      </c>
    </row>
    <row r="25" spans="1:19" ht="24" customHeight="1" thickBot="1">
      <c r="A25" s="60"/>
      <c r="B25" s="325" t="s">
        <v>1</v>
      </c>
      <c r="C25" s="347" t="s">
        <v>14</v>
      </c>
      <c r="D25" s="327" t="s">
        <v>246</v>
      </c>
      <c r="E25" s="328"/>
      <c r="F25" s="327" t="s">
        <v>138</v>
      </c>
      <c r="G25" s="328"/>
      <c r="H25" s="5"/>
      <c r="I25" s="321" t="s">
        <v>5</v>
      </c>
      <c r="J25" s="310" t="s">
        <v>6</v>
      </c>
      <c r="K25" s="338" t="s">
        <v>6</v>
      </c>
      <c r="L25" s="329" t="s">
        <v>7</v>
      </c>
      <c r="M25" s="329" t="s">
        <v>8</v>
      </c>
      <c r="N25" s="336" t="s">
        <v>21</v>
      </c>
      <c r="O25" s="338" t="s">
        <v>19</v>
      </c>
      <c r="P25" s="329" t="s">
        <v>7</v>
      </c>
      <c r="Q25" s="329" t="s">
        <v>12</v>
      </c>
      <c r="R25" s="331" t="s">
        <v>6</v>
      </c>
      <c r="S25" s="344"/>
    </row>
    <row r="26" spans="1:20" ht="28.5" customHeight="1">
      <c r="A26" s="140" t="s">
        <v>15</v>
      </c>
      <c r="B26" s="346"/>
      <c r="C26" s="348"/>
      <c r="D26" s="23" t="s">
        <v>16</v>
      </c>
      <c r="E26" s="144" t="s">
        <v>4</v>
      </c>
      <c r="F26" s="23" t="s">
        <v>16</v>
      </c>
      <c r="G26" s="144" t="s">
        <v>4</v>
      </c>
      <c r="H26" s="136"/>
      <c r="I26" s="322"/>
      <c r="J26" s="311"/>
      <c r="K26" s="339"/>
      <c r="L26" s="330"/>
      <c r="M26" s="330"/>
      <c r="N26" s="337"/>
      <c r="O26" s="339"/>
      <c r="P26" s="330"/>
      <c r="Q26" s="330"/>
      <c r="R26" s="332"/>
      <c r="S26" s="345"/>
      <c r="T26" s="28"/>
    </row>
    <row r="27" spans="1:20" ht="19.5" customHeight="1">
      <c r="A27" s="7">
        <v>1</v>
      </c>
      <c r="B27" s="33" t="s">
        <v>93</v>
      </c>
      <c r="C27" s="33" t="s">
        <v>95</v>
      </c>
      <c r="D27" s="32">
        <v>137</v>
      </c>
      <c r="E27" s="40">
        <f aca="true" t="shared" si="7" ref="E27:E43">(D27/200)*100</f>
        <v>68.5</v>
      </c>
      <c r="F27" s="32">
        <v>131</v>
      </c>
      <c r="G27" s="24">
        <f aca="true" t="shared" si="8" ref="G27:G43">(F27/200)*100</f>
        <v>65.5</v>
      </c>
      <c r="H27" s="37"/>
      <c r="I27" s="24">
        <f aca="true" t="shared" si="9" ref="I27:I43">(E27+G27)/2</f>
        <v>67</v>
      </c>
      <c r="J27" s="145">
        <f aca="true" t="shared" si="10" ref="J27:J43">(I27-100)*1.5*(-1)</f>
        <v>49.5</v>
      </c>
      <c r="K27" s="7">
        <v>0</v>
      </c>
      <c r="L27" s="7">
        <v>1.31</v>
      </c>
      <c r="M27" s="275">
        <v>1</v>
      </c>
      <c r="N27" s="146">
        <f aca="true" t="shared" si="11" ref="N27:N43">K27+M27</f>
        <v>1</v>
      </c>
      <c r="O27" s="15">
        <v>0</v>
      </c>
      <c r="P27" s="61">
        <v>3.06</v>
      </c>
      <c r="Q27" s="61">
        <v>0</v>
      </c>
      <c r="R27" s="147">
        <f aca="true" t="shared" si="12" ref="R27:R36">O27+Q27</f>
        <v>0</v>
      </c>
      <c r="S27" s="142">
        <f aca="true" t="shared" si="13" ref="S27:S41">J27+N27+R27</f>
        <v>50.5</v>
      </c>
      <c r="T27" s="64" t="s">
        <v>22</v>
      </c>
    </row>
    <row r="28" spans="1:20" ht="19.5" customHeight="1">
      <c r="A28" s="7">
        <v>2</v>
      </c>
      <c r="B28" s="33" t="s">
        <v>154</v>
      </c>
      <c r="C28" s="33" t="s">
        <v>155</v>
      </c>
      <c r="D28" s="47">
        <v>134</v>
      </c>
      <c r="E28" s="40">
        <f t="shared" si="7"/>
        <v>67</v>
      </c>
      <c r="F28" s="47">
        <v>133</v>
      </c>
      <c r="G28" s="24">
        <f t="shared" si="8"/>
        <v>66.5</v>
      </c>
      <c r="H28" s="24" t="e">
        <f>(E28+G28+#REF!)/3</f>
        <v>#REF!</v>
      </c>
      <c r="I28" s="24">
        <f t="shared" si="9"/>
        <v>66.75</v>
      </c>
      <c r="J28" s="145">
        <f t="shared" si="10"/>
        <v>49.875</v>
      </c>
      <c r="K28" s="7">
        <v>8</v>
      </c>
      <c r="L28" s="7">
        <v>1.23</v>
      </c>
      <c r="M28" s="186">
        <v>0</v>
      </c>
      <c r="N28" s="146">
        <f t="shared" si="11"/>
        <v>8</v>
      </c>
      <c r="O28" s="61">
        <v>0</v>
      </c>
      <c r="P28" s="61">
        <v>3.13</v>
      </c>
      <c r="Q28" s="61">
        <v>0</v>
      </c>
      <c r="R28" s="147">
        <f t="shared" si="12"/>
        <v>0</v>
      </c>
      <c r="S28" s="142">
        <f t="shared" si="13"/>
        <v>57.875</v>
      </c>
      <c r="T28" s="64" t="s">
        <v>23</v>
      </c>
    </row>
    <row r="29" spans="1:20" ht="19.5" customHeight="1">
      <c r="A29" s="7">
        <v>3</v>
      </c>
      <c r="B29" s="34" t="s">
        <v>213</v>
      </c>
      <c r="C29" s="34" t="s">
        <v>199</v>
      </c>
      <c r="D29" s="32">
        <v>123</v>
      </c>
      <c r="E29" s="40">
        <f t="shared" si="7"/>
        <v>61.5</v>
      </c>
      <c r="F29" s="32">
        <v>128</v>
      </c>
      <c r="G29" s="24">
        <f t="shared" si="8"/>
        <v>64</v>
      </c>
      <c r="H29" s="51"/>
      <c r="I29" s="24">
        <f t="shared" si="9"/>
        <v>62.75</v>
      </c>
      <c r="J29" s="145">
        <f t="shared" si="10"/>
        <v>55.875</v>
      </c>
      <c r="K29" s="61">
        <v>4</v>
      </c>
      <c r="L29" s="61">
        <v>1.15</v>
      </c>
      <c r="M29" s="276">
        <v>0</v>
      </c>
      <c r="N29" s="146">
        <f t="shared" si="11"/>
        <v>4</v>
      </c>
      <c r="O29" s="61">
        <v>0</v>
      </c>
      <c r="P29" s="61">
        <v>3.03</v>
      </c>
      <c r="Q29" s="61">
        <v>0</v>
      </c>
      <c r="R29" s="147">
        <f t="shared" si="12"/>
        <v>0</v>
      </c>
      <c r="S29" s="142">
        <f t="shared" si="13"/>
        <v>59.875</v>
      </c>
      <c r="T29" s="64" t="s">
        <v>24</v>
      </c>
    </row>
    <row r="30" spans="1:19" ht="19.5" customHeight="1">
      <c r="A30" s="7">
        <v>4</v>
      </c>
      <c r="B30" s="33" t="s">
        <v>221</v>
      </c>
      <c r="C30" s="33" t="s">
        <v>227</v>
      </c>
      <c r="D30" s="49">
        <v>123</v>
      </c>
      <c r="E30" s="40">
        <f t="shared" si="7"/>
        <v>61.5</v>
      </c>
      <c r="F30" s="49">
        <v>119</v>
      </c>
      <c r="G30" s="41">
        <f t="shared" si="8"/>
        <v>59.5</v>
      </c>
      <c r="H30" s="37"/>
      <c r="I30" s="24">
        <f t="shared" si="9"/>
        <v>60.5</v>
      </c>
      <c r="J30" s="148">
        <f t="shared" si="10"/>
        <v>59.25</v>
      </c>
      <c r="K30" s="7">
        <v>0</v>
      </c>
      <c r="L30" s="7">
        <v>1.23</v>
      </c>
      <c r="M30" s="186">
        <v>0</v>
      </c>
      <c r="N30" s="146">
        <f t="shared" si="11"/>
        <v>0</v>
      </c>
      <c r="O30" s="62">
        <v>0</v>
      </c>
      <c r="P30" s="62">
        <v>3.36</v>
      </c>
      <c r="Q30" s="62">
        <v>8.8</v>
      </c>
      <c r="R30" s="147">
        <f t="shared" si="12"/>
        <v>8.8</v>
      </c>
      <c r="S30" s="142">
        <f t="shared" si="13"/>
        <v>68.05</v>
      </c>
    </row>
    <row r="31" spans="1:19" ht="19.5" customHeight="1">
      <c r="A31" s="7">
        <v>5</v>
      </c>
      <c r="B31" s="31" t="s">
        <v>225</v>
      </c>
      <c r="C31" s="31" t="s">
        <v>226</v>
      </c>
      <c r="D31" s="48">
        <v>105</v>
      </c>
      <c r="E31" s="40">
        <f t="shared" si="7"/>
        <v>52.5</v>
      </c>
      <c r="F31" s="48">
        <v>109</v>
      </c>
      <c r="G31" s="41">
        <f t="shared" si="8"/>
        <v>54.50000000000001</v>
      </c>
      <c r="H31" s="24" t="e">
        <f>(E31+G31+#REF!)/3</f>
        <v>#REF!</v>
      </c>
      <c r="I31" s="24">
        <f t="shared" si="9"/>
        <v>53.5</v>
      </c>
      <c r="J31" s="148">
        <f t="shared" si="10"/>
        <v>69.75</v>
      </c>
      <c r="K31" s="50">
        <v>0</v>
      </c>
      <c r="L31" s="50">
        <v>1.08</v>
      </c>
      <c r="M31" s="278">
        <v>0</v>
      </c>
      <c r="N31" s="146">
        <f t="shared" si="11"/>
        <v>0</v>
      </c>
      <c r="O31" s="74">
        <v>0</v>
      </c>
      <c r="P31" s="74">
        <v>3.1</v>
      </c>
      <c r="Q31" s="74">
        <v>0</v>
      </c>
      <c r="R31" s="147">
        <f t="shared" si="12"/>
        <v>0</v>
      </c>
      <c r="S31" s="142">
        <f t="shared" si="13"/>
        <v>69.75</v>
      </c>
    </row>
    <row r="32" spans="1:19" ht="19.5" customHeight="1">
      <c r="A32" s="7">
        <v>6</v>
      </c>
      <c r="B32" s="31" t="s">
        <v>228</v>
      </c>
      <c r="C32" s="151" t="s">
        <v>229</v>
      </c>
      <c r="D32" s="48">
        <v>118</v>
      </c>
      <c r="E32" s="40">
        <f t="shared" si="7"/>
        <v>59</v>
      </c>
      <c r="F32" s="48">
        <v>124</v>
      </c>
      <c r="G32" s="41">
        <f t="shared" si="8"/>
        <v>62</v>
      </c>
      <c r="H32" s="24" t="e">
        <f>(E32+G32+#REF!)/3</f>
        <v>#REF!</v>
      </c>
      <c r="I32" s="24">
        <f t="shared" si="9"/>
        <v>60.5</v>
      </c>
      <c r="J32" s="145">
        <f t="shared" si="10"/>
        <v>59.25</v>
      </c>
      <c r="K32" s="61">
        <v>12</v>
      </c>
      <c r="L32" s="61">
        <v>1.17</v>
      </c>
      <c r="M32" s="277">
        <v>0</v>
      </c>
      <c r="N32" s="146">
        <f t="shared" si="11"/>
        <v>12</v>
      </c>
      <c r="O32" s="62">
        <v>0</v>
      </c>
      <c r="P32" s="62">
        <v>3.16</v>
      </c>
      <c r="Q32" s="62">
        <v>0.8</v>
      </c>
      <c r="R32" s="147">
        <f t="shared" si="12"/>
        <v>0.8</v>
      </c>
      <c r="S32" s="142">
        <f t="shared" si="13"/>
        <v>72.05</v>
      </c>
    </row>
    <row r="33" spans="1:19" ht="19.5" customHeight="1">
      <c r="A33" s="7">
        <v>7</v>
      </c>
      <c r="B33" s="31" t="s">
        <v>73</v>
      </c>
      <c r="C33" s="31" t="s">
        <v>74</v>
      </c>
      <c r="D33" s="48">
        <v>132</v>
      </c>
      <c r="E33" s="40">
        <f t="shared" si="7"/>
        <v>66</v>
      </c>
      <c r="F33" s="48">
        <v>126</v>
      </c>
      <c r="G33" s="24">
        <f t="shared" si="8"/>
        <v>63</v>
      </c>
      <c r="H33" s="24" t="e">
        <f>(E33+G33+#REF!)/3</f>
        <v>#REF!</v>
      </c>
      <c r="I33" s="24">
        <f t="shared" si="9"/>
        <v>64.5</v>
      </c>
      <c r="J33" s="145">
        <f t="shared" si="10"/>
        <v>53.25</v>
      </c>
      <c r="K33" s="7">
        <v>20</v>
      </c>
      <c r="L33" s="7">
        <v>1.25</v>
      </c>
      <c r="M33" s="186">
        <v>0</v>
      </c>
      <c r="N33" s="146">
        <f t="shared" si="11"/>
        <v>20</v>
      </c>
      <c r="O33" s="62">
        <v>0</v>
      </c>
      <c r="P33" s="62">
        <v>3.16</v>
      </c>
      <c r="Q33" s="62">
        <v>0.8</v>
      </c>
      <c r="R33" s="147">
        <f t="shared" si="12"/>
        <v>0.8</v>
      </c>
      <c r="S33" s="142">
        <f t="shared" si="13"/>
        <v>74.05</v>
      </c>
    </row>
    <row r="34" spans="1:19" ht="19.5" customHeight="1">
      <c r="A34" s="7">
        <v>8</v>
      </c>
      <c r="B34" s="33" t="s">
        <v>258</v>
      </c>
      <c r="C34" s="34" t="s">
        <v>131</v>
      </c>
      <c r="D34" s="32">
        <v>120</v>
      </c>
      <c r="E34" s="40">
        <f t="shared" si="7"/>
        <v>60</v>
      </c>
      <c r="F34" s="32">
        <v>112</v>
      </c>
      <c r="G34" s="41">
        <f t="shared" si="8"/>
        <v>56.00000000000001</v>
      </c>
      <c r="H34" s="51"/>
      <c r="I34" s="24">
        <f t="shared" si="9"/>
        <v>58</v>
      </c>
      <c r="J34" s="145">
        <f t="shared" si="10"/>
        <v>63</v>
      </c>
      <c r="K34" s="7">
        <v>16</v>
      </c>
      <c r="L34" s="7">
        <v>1.16</v>
      </c>
      <c r="M34" s="276">
        <v>0</v>
      </c>
      <c r="N34" s="146">
        <f t="shared" si="11"/>
        <v>16</v>
      </c>
      <c r="O34" s="61">
        <v>0</v>
      </c>
      <c r="P34" s="61">
        <v>2.45</v>
      </c>
      <c r="Q34" s="61">
        <v>0</v>
      </c>
      <c r="R34" s="147">
        <f t="shared" si="12"/>
        <v>0</v>
      </c>
      <c r="S34" s="142">
        <f t="shared" si="13"/>
        <v>79</v>
      </c>
    </row>
    <row r="35" spans="1:19" ht="19.5" customHeight="1">
      <c r="A35" s="7">
        <v>9</v>
      </c>
      <c r="B35" s="33" t="s">
        <v>85</v>
      </c>
      <c r="C35" s="33" t="s">
        <v>86</v>
      </c>
      <c r="D35" s="32">
        <v>120</v>
      </c>
      <c r="E35" s="40">
        <f t="shared" si="7"/>
        <v>60</v>
      </c>
      <c r="F35" s="32">
        <v>118</v>
      </c>
      <c r="G35" s="41">
        <f t="shared" si="8"/>
        <v>59</v>
      </c>
      <c r="H35" s="51"/>
      <c r="I35" s="24">
        <f t="shared" si="9"/>
        <v>59.5</v>
      </c>
      <c r="J35" s="145">
        <f t="shared" si="10"/>
        <v>60.75</v>
      </c>
      <c r="K35" s="7">
        <v>20</v>
      </c>
      <c r="L35" s="7">
        <v>1.33</v>
      </c>
      <c r="M35" s="199">
        <v>3</v>
      </c>
      <c r="N35" s="146">
        <f t="shared" si="11"/>
        <v>23</v>
      </c>
      <c r="O35" s="61">
        <v>0</v>
      </c>
      <c r="P35" s="61">
        <v>3.08</v>
      </c>
      <c r="Q35" s="61">
        <v>0</v>
      </c>
      <c r="R35" s="147">
        <f t="shared" si="12"/>
        <v>0</v>
      </c>
      <c r="S35" s="142">
        <f t="shared" si="13"/>
        <v>83.75</v>
      </c>
    </row>
    <row r="36" spans="1:19" ht="19.5" customHeight="1">
      <c r="A36" s="7">
        <v>10</v>
      </c>
      <c r="B36" s="30" t="s">
        <v>212</v>
      </c>
      <c r="C36" s="30" t="s">
        <v>207</v>
      </c>
      <c r="D36" s="47">
        <v>108</v>
      </c>
      <c r="E36" s="50">
        <f t="shared" si="7"/>
        <v>54</v>
      </c>
      <c r="F36" s="47">
        <v>117</v>
      </c>
      <c r="G36" s="37">
        <f t="shared" si="8"/>
        <v>58.5</v>
      </c>
      <c r="H36" s="24" t="e">
        <f>(E36+G36+#REF!)/3</f>
        <v>#REF!</v>
      </c>
      <c r="I36" s="24">
        <f t="shared" si="9"/>
        <v>56.25</v>
      </c>
      <c r="J36" s="145">
        <f t="shared" si="10"/>
        <v>65.625</v>
      </c>
      <c r="K36" s="61">
        <v>0</v>
      </c>
      <c r="L36" s="72">
        <v>1.31</v>
      </c>
      <c r="M36" s="199">
        <v>1</v>
      </c>
      <c r="N36" s="146">
        <f t="shared" si="11"/>
        <v>1</v>
      </c>
      <c r="O36" s="61">
        <v>20</v>
      </c>
      <c r="P36" s="61">
        <v>3.34</v>
      </c>
      <c r="Q36" s="61">
        <v>8</v>
      </c>
      <c r="R36" s="147">
        <f t="shared" si="12"/>
        <v>28</v>
      </c>
      <c r="S36" s="142">
        <f t="shared" si="13"/>
        <v>94.625</v>
      </c>
    </row>
    <row r="37" spans="1:19" ht="16.5" customHeight="1">
      <c r="A37" s="7">
        <v>11</v>
      </c>
      <c r="B37" s="30" t="s">
        <v>160</v>
      </c>
      <c r="C37" s="30" t="s">
        <v>161</v>
      </c>
      <c r="D37" s="49">
        <v>92</v>
      </c>
      <c r="E37" s="50">
        <f t="shared" si="7"/>
        <v>46</v>
      </c>
      <c r="F37" s="49">
        <v>110</v>
      </c>
      <c r="G37" s="37">
        <f t="shared" si="8"/>
        <v>55.00000000000001</v>
      </c>
      <c r="H37" s="37"/>
      <c r="I37" s="24">
        <f t="shared" si="9"/>
        <v>50.5</v>
      </c>
      <c r="J37" s="145">
        <f t="shared" si="10"/>
        <v>74.25</v>
      </c>
      <c r="K37" s="71">
        <v>4</v>
      </c>
      <c r="L37" s="71">
        <v>1.25</v>
      </c>
      <c r="M37" s="279">
        <v>0</v>
      </c>
      <c r="N37" s="150">
        <f t="shared" si="11"/>
        <v>4</v>
      </c>
      <c r="O37" s="63">
        <v>20</v>
      </c>
      <c r="P37" s="288">
        <v>3.06</v>
      </c>
      <c r="Q37" s="63">
        <v>0</v>
      </c>
      <c r="R37" s="289">
        <v>20</v>
      </c>
      <c r="S37" s="141">
        <f t="shared" si="13"/>
        <v>98.25</v>
      </c>
    </row>
    <row r="38" spans="1:19" ht="19.5" customHeight="1" hidden="1">
      <c r="A38" s="7">
        <v>12</v>
      </c>
      <c r="B38" s="31" t="s">
        <v>208</v>
      </c>
      <c r="C38" s="31" t="s">
        <v>30</v>
      </c>
      <c r="D38" s="48"/>
      <c r="E38" s="40">
        <f t="shared" si="7"/>
        <v>0</v>
      </c>
      <c r="F38" s="48"/>
      <c r="G38" s="41">
        <f t="shared" si="8"/>
        <v>0</v>
      </c>
      <c r="H38" s="24" t="e">
        <f>(E38+G38+#REF!)/3</f>
        <v>#REF!</v>
      </c>
      <c r="I38" s="24">
        <f t="shared" si="9"/>
        <v>0</v>
      </c>
      <c r="J38" s="145">
        <f t="shared" si="10"/>
        <v>150</v>
      </c>
      <c r="K38" s="61"/>
      <c r="L38" s="61"/>
      <c r="M38" s="186"/>
      <c r="N38" s="146">
        <f t="shared" si="11"/>
        <v>0</v>
      </c>
      <c r="O38" s="62"/>
      <c r="P38" s="62"/>
      <c r="Q38" s="62"/>
      <c r="R38" s="147">
        <f>O38+Q38</f>
        <v>0</v>
      </c>
      <c r="S38" s="142">
        <f t="shared" si="13"/>
        <v>150</v>
      </c>
    </row>
    <row r="39" spans="1:30" s="16" customFormat="1" ht="19.5" customHeight="1">
      <c r="A39" s="7">
        <v>12</v>
      </c>
      <c r="B39" s="33" t="s">
        <v>96</v>
      </c>
      <c r="C39" s="33" t="s">
        <v>97</v>
      </c>
      <c r="D39" s="32">
        <v>113</v>
      </c>
      <c r="E39" s="40">
        <f t="shared" si="7"/>
        <v>56.49999999999999</v>
      </c>
      <c r="F39" s="32">
        <v>114</v>
      </c>
      <c r="G39" s="24">
        <f t="shared" si="8"/>
        <v>56.99999999999999</v>
      </c>
      <c r="H39" s="51"/>
      <c r="I39" s="24">
        <f t="shared" si="9"/>
        <v>56.74999999999999</v>
      </c>
      <c r="J39" s="145">
        <f t="shared" si="10"/>
        <v>64.87500000000001</v>
      </c>
      <c r="K39" s="7">
        <v>8</v>
      </c>
      <c r="L39" s="7">
        <v>1.12</v>
      </c>
      <c r="M39" s="276">
        <v>0</v>
      </c>
      <c r="N39" s="146">
        <f t="shared" si="11"/>
        <v>8</v>
      </c>
      <c r="O39" s="61">
        <v>20</v>
      </c>
      <c r="P39" s="61">
        <v>3.29</v>
      </c>
      <c r="Q39" s="61">
        <v>6</v>
      </c>
      <c r="R39" s="147">
        <f>O39+Q39</f>
        <v>26</v>
      </c>
      <c r="S39" s="142">
        <f t="shared" si="13"/>
        <v>98.87500000000001</v>
      </c>
      <c r="T39"/>
      <c r="U39"/>
      <c r="V39"/>
      <c r="W39"/>
      <c r="X39"/>
      <c r="Y39"/>
      <c r="Z39"/>
      <c r="AA39"/>
      <c r="AB39"/>
      <c r="AC39"/>
      <c r="AD39"/>
    </row>
    <row r="40" spans="1:19" ht="19.5" customHeight="1">
      <c r="A40" s="7">
        <v>13</v>
      </c>
      <c r="B40" s="34" t="s">
        <v>211</v>
      </c>
      <c r="C40" s="34" t="s">
        <v>203</v>
      </c>
      <c r="D40" s="32">
        <v>120</v>
      </c>
      <c r="E40" s="40">
        <f t="shared" si="7"/>
        <v>60</v>
      </c>
      <c r="F40" s="32">
        <v>115</v>
      </c>
      <c r="G40" s="41">
        <f t="shared" si="8"/>
        <v>57.49999999999999</v>
      </c>
      <c r="H40" s="37"/>
      <c r="I40" s="24">
        <f t="shared" si="9"/>
        <v>58.75</v>
      </c>
      <c r="J40" s="145">
        <f t="shared" si="10"/>
        <v>61.875</v>
      </c>
      <c r="K40" s="7">
        <v>32</v>
      </c>
      <c r="L40" s="7">
        <v>1.29</v>
      </c>
      <c r="M40" s="275">
        <v>0</v>
      </c>
      <c r="N40" s="146">
        <f t="shared" si="11"/>
        <v>32</v>
      </c>
      <c r="O40" s="62">
        <v>20</v>
      </c>
      <c r="P40" s="61">
        <v>4</v>
      </c>
      <c r="Q40" s="61">
        <v>18</v>
      </c>
      <c r="R40" s="147">
        <f>O40+Q40</f>
        <v>38</v>
      </c>
      <c r="S40" s="142">
        <f t="shared" si="13"/>
        <v>131.875</v>
      </c>
    </row>
    <row r="41" spans="1:30" s="16" customFormat="1" ht="19.5" customHeight="1">
      <c r="A41" s="7">
        <v>14</v>
      </c>
      <c r="B41" s="39" t="s">
        <v>67</v>
      </c>
      <c r="C41" s="149" t="s">
        <v>68</v>
      </c>
      <c r="D41" s="47">
        <v>113</v>
      </c>
      <c r="E41" s="40">
        <f t="shared" si="7"/>
        <v>56.49999999999999</v>
      </c>
      <c r="F41" s="47">
        <v>120</v>
      </c>
      <c r="G41" s="41">
        <f t="shared" si="8"/>
        <v>60</v>
      </c>
      <c r="H41" s="24" t="e">
        <f>(E41+G41+#REF!)/3</f>
        <v>#REF!</v>
      </c>
      <c r="I41" s="24">
        <f t="shared" si="9"/>
        <v>58.25</v>
      </c>
      <c r="J41" s="145">
        <f t="shared" si="10"/>
        <v>62.625</v>
      </c>
      <c r="K41" s="61">
        <v>32</v>
      </c>
      <c r="L41" s="61">
        <v>1.26</v>
      </c>
      <c r="M41" s="277">
        <v>0</v>
      </c>
      <c r="N41" s="146">
        <f t="shared" si="11"/>
        <v>32</v>
      </c>
      <c r="O41" s="38"/>
      <c r="P41" s="8" t="s">
        <v>266</v>
      </c>
      <c r="Q41" s="61"/>
      <c r="R41" s="147" t="e">
        <f>P41+Q41</f>
        <v>#VALUE!</v>
      </c>
      <c r="S41" s="142" t="e">
        <f t="shared" si="13"/>
        <v>#VALUE!</v>
      </c>
      <c r="T41"/>
      <c r="U41"/>
      <c r="V41"/>
      <c r="W41"/>
      <c r="X41"/>
      <c r="Y41"/>
      <c r="Z41"/>
      <c r="AA41"/>
      <c r="AB41"/>
      <c r="AC41"/>
      <c r="AD41"/>
    </row>
    <row r="42" spans="1:19" ht="18.75" customHeight="1">
      <c r="A42" s="7">
        <v>15</v>
      </c>
      <c r="B42" s="33" t="s">
        <v>98</v>
      </c>
      <c r="C42" s="31" t="s">
        <v>99</v>
      </c>
      <c r="D42" s="47">
        <v>101</v>
      </c>
      <c r="E42" s="40">
        <f t="shared" si="7"/>
        <v>50.5</v>
      </c>
      <c r="F42" s="47">
        <v>114</v>
      </c>
      <c r="G42" s="24">
        <f t="shared" si="8"/>
        <v>56.99999999999999</v>
      </c>
      <c r="H42" s="24" t="e">
        <f>(E42+G42+#REF!)/3</f>
        <v>#REF!</v>
      </c>
      <c r="I42" s="24">
        <f t="shared" si="9"/>
        <v>53.75</v>
      </c>
      <c r="J42" s="145">
        <f t="shared" si="10"/>
        <v>69.375</v>
      </c>
      <c r="K42" s="61">
        <v>8</v>
      </c>
      <c r="L42" s="61">
        <v>1.17</v>
      </c>
      <c r="M42" s="186">
        <v>0</v>
      </c>
      <c r="N42" s="146">
        <f t="shared" si="11"/>
        <v>8</v>
      </c>
      <c r="O42" s="61"/>
      <c r="P42" s="8" t="s">
        <v>267</v>
      </c>
      <c r="Q42" s="61"/>
      <c r="R42" s="147"/>
      <c r="S42" s="142"/>
    </row>
    <row r="43" spans="1:19" ht="19.5" customHeight="1" hidden="1">
      <c r="A43" s="73">
        <v>17</v>
      </c>
      <c r="B43" s="31"/>
      <c r="C43" s="31"/>
      <c r="D43" s="47"/>
      <c r="E43" s="40">
        <f t="shared" si="7"/>
        <v>0</v>
      </c>
      <c r="F43" s="47"/>
      <c r="G43" s="24">
        <f t="shared" si="8"/>
        <v>0</v>
      </c>
      <c r="H43" s="24" t="e">
        <f>(E43+G43+#REF!)/3</f>
        <v>#REF!</v>
      </c>
      <c r="I43" s="24">
        <f t="shared" si="9"/>
        <v>0</v>
      </c>
      <c r="J43" s="145">
        <f t="shared" si="10"/>
        <v>150</v>
      </c>
      <c r="K43" s="7"/>
      <c r="L43" s="7"/>
      <c r="M43" s="7"/>
      <c r="N43" s="146">
        <f t="shared" si="11"/>
        <v>0</v>
      </c>
      <c r="O43" s="61"/>
      <c r="P43" s="61"/>
      <c r="Q43" s="61"/>
      <c r="R43" s="147">
        <f>O43+Q43</f>
        <v>0</v>
      </c>
      <c r="S43" s="142">
        <f>J43+N43+R43</f>
        <v>150</v>
      </c>
    </row>
    <row r="44" ht="12.75">
      <c r="E44" s="200"/>
    </row>
    <row r="48" spans="1:20" s="16" customFormat="1" ht="15.75" customHeight="1">
      <c r="A48" s="10"/>
      <c r="B48" s="18"/>
      <c r="C48" s="19"/>
      <c r="D48" s="11"/>
      <c r="E48" s="12"/>
      <c r="F48" s="11"/>
      <c r="G48" s="13"/>
      <c r="H48" s="14"/>
      <c r="I48" s="14"/>
      <c r="J48" s="20"/>
      <c r="K48" s="11"/>
      <c r="L48" s="11"/>
      <c r="M48" s="11"/>
      <c r="N48" s="21"/>
      <c r="O48" s="15"/>
      <c r="R48" s="17"/>
      <c r="S48" s="22"/>
      <c r="T48" s="25"/>
    </row>
    <row r="49" spans="2:3" ht="12.75">
      <c r="B49" s="1" t="s">
        <v>3</v>
      </c>
      <c r="C49" s="1"/>
    </row>
    <row r="50" ht="12.75">
      <c r="B50" s="1" t="s">
        <v>26</v>
      </c>
    </row>
    <row r="51" ht="12.75">
      <c r="B51" s="1" t="s">
        <v>27</v>
      </c>
    </row>
    <row r="52" ht="12.75">
      <c r="B52" s="1"/>
    </row>
    <row r="53" spans="2:16" ht="13.5" thickBot="1">
      <c r="B53" s="1" t="s">
        <v>18</v>
      </c>
      <c r="O53" s="1"/>
      <c r="P53" s="1"/>
    </row>
    <row r="54" spans="1:19" ht="13.5" thickBot="1">
      <c r="A54" s="2"/>
      <c r="B54" s="3"/>
      <c r="C54" s="3"/>
      <c r="D54" s="6" t="s">
        <v>0</v>
      </c>
      <c r="E54" s="4"/>
      <c r="F54" s="4">
        <v>210</v>
      </c>
      <c r="G54" s="4"/>
      <c r="H54" s="4"/>
      <c r="I54" s="4"/>
      <c r="J54" s="4"/>
      <c r="K54" s="333" t="s">
        <v>20</v>
      </c>
      <c r="L54" s="334"/>
      <c r="M54" s="334"/>
      <c r="N54" s="335"/>
      <c r="O54" s="333" t="s">
        <v>11</v>
      </c>
      <c r="P54" s="334"/>
      <c r="Q54" s="334"/>
      <c r="R54" s="335"/>
      <c r="S54" s="310" t="s">
        <v>13</v>
      </c>
    </row>
    <row r="55" spans="1:19" ht="13.5" thickBot="1">
      <c r="A55" s="60"/>
      <c r="B55" s="323" t="s">
        <v>1</v>
      </c>
      <c r="C55" s="325" t="s">
        <v>14</v>
      </c>
      <c r="D55" s="327" t="s">
        <v>246</v>
      </c>
      <c r="E55" s="328"/>
      <c r="F55" s="327" t="s">
        <v>138</v>
      </c>
      <c r="G55" s="328"/>
      <c r="H55" s="5"/>
      <c r="I55" s="321" t="s">
        <v>5</v>
      </c>
      <c r="J55" s="310" t="s">
        <v>6</v>
      </c>
      <c r="K55" s="314" t="s">
        <v>10</v>
      </c>
      <c r="L55" s="316" t="s">
        <v>7</v>
      </c>
      <c r="M55" s="321" t="s">
        <v>8</v>
      </c>
      <c r="N55" s="312" t="s">
        <v>21</v>
      </c>
      <c r="O55" s="314" t="s">
        <v>6</v>
      </c>
      <c r="P55" s="316" t="s">
        <v>7</v>
      </c>
      <c r="Q55" s="318" t="s">
        <v>12</v>
      </c>
      <c r="R55" s="310" t="s">
        <v>6</v>
      </c>
      <c r="S55" s="311"/>
    </row>
    <row r="56" spans="1:20" ht="28.5" customHeight="1">
      <c r="A56" s="140" t="s">
        <v>15</v>
      </c>
      <c r="B56" s="324"/>
      <c r="C56" s="326"/>
      <c r="D56" s="137" t="s">
        <v>16</v>
      </c>
      <c r="E56" s="138" t="s">
        <v>4</v>
      </c>
      <c r="F56" s="138" t="s">
        <v>16</v>
      </c>
      <c r="G56" s="139" t="s">
        <v>4</v>
      </c>
      <c r="H56" s="136"/>
      <c r="I56" s="322"/>
      <c r="J56" s="311"/>
      <c r="K56" s="315"/>
      <c r="L56" s="317"/>
      <c r="M56" s="322"/>
      <c r="N56" s="313"/>
      <c r="O56" s="315"/>
      <c r="P56" s="317"/>
      <c r="Q56" s="319"/>
      <c r="R56" s="311"/>
      <c r="S56" s="320"/>
      <c r="T56" s="28" t="s">
        <v>2</v>
      </c>
    </row>
    <row r="57" spans="1:20" ht="15.75" customHeight="1">
      <c r="A57" s="290">
        <v>1</v>
      </c>
      <c r="B57" s="291" t="s">
        <v>28</v>
      </c>
      <c r="C57" s="292" t="s">
        <v>198</v>
      </c>
      <c r="D57" s="293">
        <v>135</v>
      </c>
      <c r="E57" s="294">
        <f>(D57/210)*100</f>
        <v>64.28571428571429</v>
      </c>
      <c r="F57" s="293">
        <v>125</v>
      </c>
      <c r="G57" s="295">
        <f>(F57/210)*100</f>
        <v>59.523809523809526</v>
      </c>
      <c r="H57" s="293"/>
      <c r="I57" s="295">
        <f>(E57+G57)/2</f>
        <v>61.90476190476191</v>
      </c>
      <c r="J57" s="296">
        <f>(I57-100)*1.5*(-1)</f>
        <v>57.14285714285713</v>
      </c>
      <c r="K57" s="293">
        <v>4</v>
      </c>
      <c r="L57" s="293">
        <v>1.11</v>
      </c>
      <c r="M57" s="293">
        <v>0</v>
      </c>
      <c r="N57" s="297">
        <f>K57+M57</f>
        <v>4</v>
      </c>
      <c r="O57" s="293">
        <v>0</v>
      </c>
      <c r="P57" s="293">
        <v>4.23</v>
      </c>
      <c r="Q57" s="293">
        <v>0</v>
      </c>
      <c r="R57" s="298">
        <f>O57+Q57</f>
        <v>0</v>
      </c>
      <c r="S57" s="296">
        <f>J57+N57+R57</f>
        <v>61.14285714285713</v>
      </c>
      <c r="T57" s="64" t="s">
        <v>22</v>
      </c>
    </row>
    <row r="58" spans="1:20" ht="15.75" customHeight="1">
      <c r="A58" s="290">
        <v>2</v>
      </c>
      <c r="B58" s="299" t="s">
        <v>127</v>
      </c>
      <c r="C58" s="299" t="s">
        <v>128</v>
      </c>
      <c r="D58" s="293">
        <v>127</v>
      </c>
      <c r="E58" s="294">
        <f>(D58/210)*100</f>
        <v>60.476190476190474</v>
      </c>
      <c r="F58" s="293">
        <v>130</v>
      </c>
      <c r="G58" s="295">
        <f>(F58/210)*100</f>
        <v>61.904761904761905</v>
      </c>
      <c r="H58" s="293"/>
      <c r="I58" s="295">
        <f>(E58+G58)/2</f>
        <v>61.19047619047619</v>
      </c>
      <c r="J58" s="296">
        <f>(I58-100)*1.5*(-1)</f>
        <v>58.214285714285715</v>
      </c>
      <c r="K58" s="293">
        <v>4</v>
      </c>
      <c r="L58" s="293">
        <v>1.19</v>
      </c>
      <c r="M58" s="293">
        <v>0</v>
      </c>
      <c r="N58" s="297">
        <f>K58+M58</f>
        <v>4</v>
      </c>
      <c r="O58" s="293">
        <v>0</v>
      </c>
      <c r="P58" s="293">
        <v>4.35</v>
      </c>
      <c r="Q58" s="293">
        <v>0</v>
      </c>
      <c r="R58" s="298">
        <f>O58+Q58</f>
        <v>0</v>
      </c>
      <c r="S58" s="296">
        <f>J58+N58+R58</f>
        <v>62.214285714285715</v>
      </c>
      <c r="T58" s="64" t="s">
        <v>23</v>
      </c>
    </row>
    <row r="59" spans="1:20" ht="15.75" customHeight="1" hidden="1">
      <c r="A59" s="300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178"/>
    </row>
    <row r="60" spans="1:20" ht="15.75" customHeight="1">
      <c r="A60" s="290">
        <v>3</v>
      </c>
      <c r="B60" s="299" t="s">
        <v>223</v>
      </c>
      <c r="C60" s="292" t="s">
        <v>224</v>
      </c>
      <c r="D60" s="293">
        <v>132</v>
      </c>
      <c r="E60" s="294">
        <f>(D60/210)*100</f>
        <v>62.857142857142854</v>
      </c>
      <c r="F60" s="293">
        <v>127</v>
      </c>
      <c r="G60" s="295">
        <f>(F60/210)*100</f>
        <v>60.476190476190474</v>
      </c>
      <c r="H60" s="293"/>
      <c r="I60" s="295">
        <f>(E60+G60)/2</f>
        <v>61.666666666666664</v>
      </c>
      <c r="J60" s="296">
        <f>(I60-100)*1.5*(-1)</f>
        <v>57.5</v>
      </c>
      <c r="K60" s="293">
        <v>8</v>
      </c>
      <c r="L60" s="293">
        <v>1.24</v>
      </c>
      <c r="M60" s="293">
        <v>0</v>
      </c>
      <c r="N60" s="297">
        <f>K60+M60</f>
        <v>8</v>
      </c>
      <c r="O60" s="293">
        <v>0</v>
      </c>
      <c r="P60" s="293">
        <v>4.3</v>
      </c>
      <c r="Q60" s="293">
        <v>0</v>
      </c>
      <c r="R60" s="298">
        <f>O60+Q60</f>
        <v>0</v>
      </c>
      <c r="S60" s="296">
        <f>J60+N60+R60</f>
        <v>65.5</v>
      </c>
      <c r="T60" s="64" t="s">
        <v>24</v>
      </c>
    </row>
    <row r="61" spans="1:20" ht="16.5" customHeight="1">
      <c r="A61" s="290">
        <v>4</v>
      </c>
      <c r="B61" s="301" t="s">
        <v>80</v>
      </c>
      <c r="C61" s="302" t="s">
        <v>81</v>
      </c>
      <c r="D61" s="293">
        <v>141</v>
      </c>
      <c r="E61" s="294">
        <f>(D61/210)*100</f>
        <v>67.14285714285714</v>
      </c>
      <c r="F61" s="293">
        <v>133</v>
      </c>
      <c r="G61" s="295">
        <f>(F61/210)*100</f>
        <v>63.33333333333333</v>
      </c>
      <c r="H61" s="293"/>
      <c r="I61" s="295">
        <f>(E61+G61)/2</f>
        <v>65.23809523809524</v>
      </c>
      <c r="J61" s="296">
        <f>(I61-100)*1.5*(-1)</f>
        <v>52.14285714285714</v>
      </c>
      <c r="K61" s="293">
        <v>16</v>
      </c>
      <c r="L61" s="293">
        <v>1.18</v>
      </c>
      <c r="M61" s="293">
        <v>0</v>
      </c>
      <c r="N61" s="297">
        <f>K61+M61</f>
        <v>16</v>
      </c>
      <c r="O61" s="293"/>
      <c r="P61" s="293" t="s">
        <v>268</v>
      </c>
      <c r="Q61" s="293"/>
      <c r="R61" s="298"/>
      <c r="S61" s="296"/>
      <c r="T61" s="38"/>
    </row>
    <row r="62" spans="1:20" ht="15.75" customHeight="1" hidden="1">
      <c r="A62" s="290"/>
      <c r="B62" s="291"/>
      <c r="C62" s="292"/>
      <c r="D62" s="293"/>
      <c r="E62" s="294"/>
      <c r="F62" s="293"/>
      <c r="G62" s="295"/>
      <c r="H62" s="293"/>
      <c r="I62" s="295"/>
      <c r="J62" s="296"/>
      <c r="K62" s="293"/>
      <c r="L62" s="293"/>
      <c r="M62" s="293"/>
      <c r="N62" s="297"/>
      <c r="O62" s="293"/>
      <c r="P62" s="293"/>
      <c r="Q62" s="293"/>
      <c r="R62" s="298"/>
      <c r="S62" s="296"/>
      <c r="T62" s="38"/>
    </row>
    <row r="63" spans="1:20" ht="15.75" customHeight="1">
      <c r="A63" s="290">
        <v>5</v>
      </c>
      <c r="B63" s="303" t="s">
        <v>28</v>
      </c>
      <c r="C63" s="291" t="s">
        <v>29</v>
      </c>
      <c r="D63" s="304">
        <v>154</v>
      </c>
      <c r="E63" s="294">
        <f>(D63/210)*100</f>
        <v>73.33333333333333</v>
      </c>
      <c r="F63" s="293">
        <v>143</v>
      </c>
      <c r="G63" s="295">
        <f>(F63/210)*100</f>
        <v>68.0952380952381</v>
      </c>
      <c r="H63" s="295" t="e">
        <f>(E63+G63+#REF!)/3</f>
        <v>#REF!</v>
      </c>
      <c r="I63" s="295">
        <f>(E63+G63)/2</f>
        <v>70.71428571428572</v>
      </c>
      <c r="J63" s="296">
        <f>(I63-100)*1.5*(-1)</f>
        <v>43.928571428571416</v>
      </c>
      <c r="K63" s="293">
        <v>24</v>
      </c>
      <c r="L63" s="293">
        <v>1.16</v>
      </c>
      <c r="M63" s="293">
        <v>0</v>
      </c>
      <c r="N63" s="297">
        <f>K63+M63</f>
        <v>24</v>
      </c>
      <c r="O63" s="305">
        <v>0</v>
      </c>
      <c r="P63" s="305">
        <v>4.55</v>
      </c>
      <c r="Q63" s="305">
        <v>0.4</v>
      </c>
      <c r="R63" s="298">
        <f>O63+Q63</f>
        <v>0.4</v>
      </c>
      <c r="S63" s="296">
        <f aca="true" t="shared" si="14" ref="S63:S71">J63+N63+R63</f>
        <v>68.32857142857142</v>
      </c>
      <c r="T63" s="38"/>
    </row>
    <row r="64" spans="1:20" ht="15.75" customHeight="1">
      <c r="A64" s="290">
        <v>6</v>
      </c>
      <c r="B64" s="306" t="s">
        <v>211</v>
      </c>
      <c r="C64" s="306" t="s">
        <v>201</v>
      </c>
      <c r="D64" s="293">
        <v>134</v>
      </c>
      <c r="E64" s="294">
        <f>(D64/210)*100</f>
        <v>63.8095238095238</v>
      </c>
      <c r="F64" s="293">
        <v>127</v>
      </c>
      <c r="G64" s="295">
        <f>(F64/210)*100</f>
        <v>60.476190476190474</v>
      </c>
      <c r="H64" s="293"/>
      <c r="I64" s="295">
        <f>(E64+G64)/2</f>
        <v>62.14285714285714</v>
      </c>
      <c r="J64" s="296">
        <f>(I64-100)*1.5*(-1)</f>
        <v>56.78571428571429</v>
      </c>
      <c r="K64" s="293">
        <v>12</v>
      </c>
      <c r="L64" s="293">
        <v>1.25</v>
      </c>
      <c r="M64" s="293">
        <v>0</v>
      </c>
      <c r="N64" s="297">
        <f>K64+M64</f>
        <v>12</v>
      </c>
      <c r="O64" s="293">
        <v>0</v>
      </c>
      <c r="P64" s="293">
        <v>5</v>
      </c>
      <c r="Q64" s="293">
        <v>2.4</v>
      </c>
      <c r="R64" s="298">
        <f>O64+Q64</f>
        <v>2.4</v>
      </c>
      <c r="S64" s="296">
        <f t="shared" si="14"/>
        <v>71.1857142857143</v>
      </c>
      <c r="T64" s="38"/>
    </row>
    <row r="65" spans="1:20" ht="15.75" customHeight="1">
      <c r="A65" s="290">
        <v>7</v>
      </c>
      <c r="B65" s="303" t="s">
        <v>214</v>
      </c>
      <c r="C65" s="292" t="s">
        <v>217</v>
      </c>
      <c r="D65" s="293">
        <v>134</v>
      </c>
      <c r="E65" s="294">
        <v>63.8095238095238</v>
      </c>
      <c r="F65" s="293">
        <v>126</v>
      </c>
      <c r="G65" s="295">
        <v>60</v>
      </c>
      <c r="H65" s="293"/>
      <c r="I65" s="295">
        <v>61.9047619047619</v>
      </c>
      <c r="J65" s="296">
        <v>57.14285714285715</v>
      </c>
      <c r="K65" s="293">
        <v>12</v>
      </c>
      <c r="L65" s="293">
        <v>1.22</v>
      </c>
      <c r="M65" s="293">
        <v>0</v>
      </c>
      <c r="N65" s="297">
        <v>12</v>
      </c>
      <c r="O65" s="293">
        <v>0</v>
      </c>
      <c r="P65" s="293">
        <v>5.04</v>
      </c>
      <c r="Q65" s="293">
        <v>3.2</v>
      </c>
      <c r="R65" s="298">
        <v>3.2</v>
      </c>
      <c r="S65" s="296">
        <f t="shared" si="14"/>
        <v>72.34285714285716</v>
      </c>
      <c r="T65" s="38"/>
    </row>
    <row r="66" spans="1:20" ht="15.75" customHeight="1">
      <c r="A66" s="290">
        <v>8</v>
      </c>
      <c r="B66" s="292" t="s">
        <v>210</v>
      </c>
      <c r="C66" s="292" t="s">
        <v>205</v>
      </c>
      <c r="D66" s="293">
        <v>138</v>
      </c>
      <c r="E66" s="294">
        <f aca="true" t="shared" si="15" ref="E66:E71">(D66/210)*100</f>
        <v>65.71428571428571</v>
      </c>
      <c r="F66" s="293">
        <v>130</v>
      </c>
      <c r="G66" s="295">
        <f>(F66/210)*100</f>
        <v>61.904761904761905</v>
      </c>
      <c r="H66" s="293"/>
      <c r="I66" s="295">
        <f>(E66+G66)/2</f>
        <v>63.80952380952381</v>
      </c>
      <c r="J66" s="296">
        <f>(I66-100)*1.5*(-1)</f>
        <v>54.285714285714285</v>
      </c>
      <c r="K66" s="293">
        <v>20</v>
      </c>
      <c r="L66" s="293">
        <v>1.14</v>
      </c>
      <c r="M66" s="293">
        <v>0</v>
      </c>
      <c r="N66" s="297">
        <f aca="true" t="shared" si="16" ref="N66:N71">K66+M66</f>
        <v>20</v>
      </c>
      <c r="O66" s="293">
        <v>0</v>
      </c>
      <c r="P66" s="293">
        <v>4.32</v>
      </c>
      <c r="Q66" s="293">
        <v>0</v>
      </c>
      <c r="R66" s="298">
        <f aca="true" t="shared" si="17" ref="R66:R71">O66+Q66</f>
        <v>0</v>
      </c>
      <c r="S66" s="296">
        <f t="shared" si="14"/>
        <v>74.28571428571428</v>
      </c>
      <c r="T66" s="64"/>
    </row>
    <row r="67" spans="1:20" ht="15.75" customHeight="1">
      <c r="A67" s="290">
        <v>9</v>
      </c>
      <c r="B67" s="291" t="s">
        <v>221</v>
      </c>
      <c r="C67" s="292" t="s">
        <v>222</v>
      </c>
      <c r="D67" s="293">
        <v>122</v>
      </c>
      <c r="E67" s="294">
        <f t="shared" si="15"/>
        <v>58.0952380952381</v>
      </c>
      <c r="F67" s="293">
        <v>119</v>
      </c>
      <c r="G67" s="295">
        <f>(F67/210)*100</f>
        <v>56.666666666666664</v>
      </c>
      <c r="H67" s="293"/>
      <c r="I67" s="295">
        <f>(E67+G67)/2</f>
        <v>57.38095238095238</v>
      </c>
      <c r="J67" s="296">
        <f>(I67-100)*1.5*(-1)</f>
        <v>63.92857142857143</v>
      </c>
      <c r="K67" s="293">
        <v>8</v>
      </c>
      <c r="L67" s="293">
        <v>1.27</v>
      </c>
      <c r="M67" s="293">
        <v>0</v>
      </c>
      <c r="N67" s="297">
        <f t="shared" si="16"/>
        <v>8</v>
      </c>
      <c r="O67" s="293">
        <v>0</v>
      </c>
      <c r="P67" s="293">
        <v>5.08</v>
      </c>
      <c r="Q67" s="293">
        <v>5.6</v>
      </c>
      <c r="R67" s="298">
        <f t="shared" si="17"/>
        <v>5.6</v>
      </c>
      <c r="S67" s="296">
        <f t="shared" si="14"/>
        <v>77.52857142857142</v>
      </c>
      <c r="T67" s="38"/>
    </row>
    <row r="68" spans="1:20" ht="12.75">
      <c r="A68" s="307">
        <v>10</v>
      </c>
      <c r="B68" s="291" t="s">
        <v>214</v>
      </c>
      <c r="C68" s="293" t="s">
        <v>215</v>
      </c>
      <c r="D68" s="293">
        <v>125</v>
      </c>
      <c r="E68" s="293">
        <f t="shared" si="15"/>
        <v>59.523809523809526</v>
      </c>
      <c r="F68" s="293">
        <v>126</v>
      </c>
      <c r="G68" s="293">
        <f>(F68/210)*100</f>
        <v>60</v>
      </c>
      <c r="H68" s="293"/>
      <c r="I68" s="293">
        <v>59.76</v>
      </c>
      <c r="J68" s="293">
        <v>60.36</v>
      </c>
      <c r="K68" s="293">
        <v>16</v>
      </c>
      <c r="L68" s="293">
        <v>1.26</v>
      </c>
      <c r="M68" s="293">
        <v>0</v>
      </c>
      <c r="N68" s="293">
        <f t="shared" si="16"/>
        <v>16</v>
      </c>
      <c r="O68" s="293">
        <v>0</v>
      </c>
      <c r="P68" s="293">
        <v>5.17</v>
      </c>
      <c r="Q68" s="293">
        <v>9.2</v>
      </c>
      <c r="R68" s="293">
        <f t="shared" si="17"/>
        <v>9.2</v>
      </c>
      <c r="S68" s="293">
        <f t="shared" si="14"/>
        <v>85.56</v>
      </c>
      <c r="T68" s="38"/>
    </row>
    <row r="69" spans="1:20" ht="12.75">
      <c r="A69" s="290">
        <v>11</v>
      </c>
      <c r="B69" s="303" t="s">
        <v>219</v>
      </c>
      <c r="C69" s="292" t="s">
        <v>220</v>
      </c>
      <c r="D69" s="293">
        <v>128</v>
      </c>
      <c r="E69" s="294">
        <f t="shared" si="15"/>
        <v>60.952380952380956</v>
      </c>
      <c r="F69" s="293">
        <v>122</v>
      </c>
      <c r="G69" s="295">
        <f>(F69/210)*100</f>
        <v>58.0952380952381</v>
      </c>
      <c r="H69" s="293"/>
      <c r="I69" s="295">
        <f>(E69+G69)/2</f>
        <v>59.52380952380953</v>
      </c>
      <c r="J69" s="296">
        <f>(I69-100)*1.5*(-1)</f>
        <v>60.7142857142857</v>
      </c>
      <c r="K69" s="293">
        <v>20</v>
      </c>
      <c r="L69" s="293">
        <v>1.23</v>
      </c>
      <c r="M69" s="293">
        <v>0</v>
      </c>
      <c r="N69" s="297">
        <f t="shared" si="16"/>
        <v>20</v>
      </c>
      <c r="O69" s="293">
        <v>20</v>
      </c>
      <c r="P69" s="293">
        <v>5.07</v>
      </c>
      <c r="Q69" s="293">
        <v>5.2</v>
      </c>
      <c r="R69" s="298">
        <f t="shared" si="17"/>
        <v>25.2</v>
      </c>
      <c r="S69" s="296">
        <f t="shared" si="14"/>
        <v>105.9142857142857</v>
      </c>
      <c r="T69" s="64"/>
    </row>
    <row r="70" spans="1:20" ht="15.75" customHeight="1">
      <c r="A70" s="307">
        <v>12</v>
      </c>
      <c r="B70" s="291" t="s">
        <v>214</v>
      </c>
      <c r="C70" s="293" t="s">
        <v>216</v>
      </c>
      <c r="D70" s="293">
        <v>121</v>
      </c>
      <c r="E70" s="293">
        <f t="shared" si="15"/>
        <v>57.61904761904761</v>
      </c>
      <c r="F70" s="293">
        <v>124</v>
      </c>
      <c r="G70" s="293">
        <v>59.05</v>
      </c>
      <c r="H70" s="293"/>
      <c r="I70" s="293">
        <v>58.33</v>
      </c>
      <c r="J70" s="293">
        <v>62.5</v>
      </c>
      <c r="K70" s="293">
        <v>20</v>
      </c>
      <c r="L70" s="293">
        <v>1.39</v>
      </c>
      <c r="M70" s="293">
        <v>9</v>
      </c>
      <c r="N70" s="293">
        <f t="shared" si="16"/>
        <v>29</v>
      </c>
      <c r="O70" s="293">
        <v>20</v>
      </c>
      <c r="P70" s="293">
        <v>5.4</v>
      </c>
      <c r="Q70" s="293">
        <v>18.4</v>
      </c>
      <c r="R70" s="293">
        <f t="shared" si="17"/>
        <v>38.4</v>
      </c>
      <c r="S70" s="293">
        <f t="shared" si="14"/>
        <v>129.9</v>
      </c>
      <c r="T70" s="38"/>
    </row>
    <row r="71" spans="1:20" ht="12.75">
      <c r="A71" s="290">
        <v>13</v>
      </c>
      <c r="B71" s="291" t="s">
        <v>214</v>
      </c>
      <c r="C71" s="292" t="s">
        <v>218</v>
      </c>
      <c r="D71" s="293">
        <v>137</v>
      </c>
      <c r="E71" s="294">
        <f t="shared" si="15"/>
        <v>65.23809523809524</v>
      </c>
      <c r="F71" s="293">
        <v>128</v>
      </c>
      <c r="G71" s="295">
        <f>(F71/210)*100</f>
        <v>60.952380952380956</v>
      </c>
      <c r="H71" s="293"/>
      <c r="I71" s="295">
        <f>(E71+G71)/2</f>
        <v>63.0952380952381</v>
      </c>
      <c r="J71" s="296">
        <f>(I71-100)*1.5*(-1)</f>
        <v>55.35714285714285</v>
      </c>
      <c r="K71" s="293">
        <v>4</v>
      </c>
      <c r="L71" s="293">
        <v>1.3</v>
      </c>
      <c r="M71" s="293">
        <v>0</v>
      </c>
      <c r="N71" s="297">
        <f t="shared" si="16"/>
        <v>4</v>
      </c>
      <c r="O71" s="293">
        <v>40</v>
      </c>
      <c r="P71" s="293">
        <v>6.46</v>
      </c>
      <c r="Q71" s="293">
        <v>44.8</v>
      </c>
      <c r="R71" s="298">
        <f t="shared" si="17"/>
        <v>84.8</v>
      </c>
      <c r="S71" s="296">
        <f t="shared" si="14"/>
        <v>144.15714285714284</v>
      </c>
      <c r="T71" s="38"/>
    </row>
  </sheetData>
  <sheetProtection/>
  <mergeCells count="51">
    <mergeCell ref="R8:R9"/>
    <mergeCell ref="L8:L9"/>
    <mergeCell ref="M8:M9"/>
    <mergeCell ref="N8:N9"/>
    <mergeCell ref="O8:O9"/>
    <mergeCell ref="P8:P9"/>
    <mergeCell ref="Q8:Q9"/>
    <mergeCell ref="K7:N7"/>
    <mergeCell ref="O7:R7"/>
    <mergeCell ref="S7:S9"/>
    <mergeCell ref="B8:B9"/>
    <mergeCell ref="C8:C9"/>
    <mergeCell ref="D8:E8"/>
    <mergeCell ref="F8:G8"/>
    <mergeCell ref="I8:I9"/>
    <mergeCell ref="J8:J9"/>
    <mergeCell ref="K8:K9"/>
    <mergeCell ref="K24:N24"/>
    <mergeCell ref="O24:R24"/>
    <mergeCell ref="S24:S26"/>
    <mergeCell ref="B25:B26"/>
    <mergeCell ref="C25:C26"/>
    <mergeCell ref="D25:E25"/>
    <mergeCell ref="F25:G25"/>
    <mergeCell ref="I25:I26"/>
    <mergeCell ref="J25:J26"/>
    <mergeCell ref="K25:K26"/>
    <mergeCell ref="P25:P26"/>
    <mergeCell ref="Q25:Q26"/>
    <mergeCell ref="R25:R26"/>
    <mergeCell ref="K54:N54"/>
    <mergeCell ref="O54:R54"/>
    <mergeCell ref="L25:L26"/>
    <mergeCell ref="M25:M26"/>
    <mergeCell ref="N25:N26"/>
    <mergeCell ref="O25:O26"/>
    <mergeCell ref="M55:M56"/>
    <mergeCell ref="I55:I56"/>
    <mergeCell ref="J55:J56"/>
    <mergeCell ref="K55:K56"/>
    <mergeCell ref="L55:L56"/>
    <mergeCell ref="B55:B56"/>
    <mergeCell ref="C55:C56"/>
    <mergeCell ref="D55:E55"/>
    <mergeCell ref="F55:G55"/>
    <mergeCell ref="R55:R56"/>
    <mergeCell ref="N55:N56"/>
    <mergeCell ref="O55:O56"/>
    <mergeCell ref="P55:P56"/>
    <mergeCell ref="Q55:Q56"/>
    <mergeCell ref="S54:S56"/>
  </mergeCells>
  <printOptions/>
  <pageMargins left="0.17" right="0.17" top="0.79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71"/>
  <sheetViews>
    <sheetView zoomScalePageLayoutView="0" workbookViewId="0" topLeftCell="A1">
      <selection activeCell="E60" sqref="E60"/>
    </sheetView>
  </sheetViews>
  <sheetFormatPr defaultColWidth="9.140625" defaultRowHeight="12.75"/>
  <cols>
    <col min="1" max="1" width="2.8515625" style="0" customWidth="1"/>
    <col min="2" max="2" width="4.57421875" style="0" customWidth="1"/>
    <col min="3" max="3" width="15.421875" style="0" customWidth="1"/>
    <col min="4" max="4" width="12.00390625" style="0" customWidth="1"/>
    <col min="5" max="5" width="42.28125" style="0" customWidth="1"/>
    <col min="6" max="17" width="3.7109375" style="0" customWidth="1"/>
    <col min="18" max="18" width="9.00390625" style="0" customWidth="1"/>
    <col min="19" max="19" width="7.140625" style="0" customWidth="1"/>
    <col min="20" max="20" width="7.57421875" style="0" customWidth="1"/>
  </cols>
  <sheetData>
    <row r="3" spans="2:3" ht="12.75">
      <c r="B3" s="1" t="s">
        <v>3</v>
      </c>
      <c r="C3" s="1"/>
    </row>
    <row r="4" ht="12.75">
      <c r="B4" s="1" t="s">
        <v>26</v>
      </c>
    </row>
    <row r="5" ht="12.75">
      <c r="B5" s="1" t="s">
        <v>27</v>
      </c>
    </row>
    <row r="6" ht="12.75">
      <c r="B6" s="1"/>
    </row>
    <row r="7" spans="2:4" ht="15">
      <c r="B7" s="81" t="s">
        <v>242</v>
      </c>
      <c r="C7" s="81"/>
      <c r="D7" s="82"/>
    </row>
    <row r="8" spans="2:3" ht="12.75">
      <c r="B8" s="83" t="s">
        <v>79</v>
      </c>
      <c r="C8" s="83"/>
    </row>
    <row r="9" spans="2:3" ht="12.75">
      <c r="B9" s="83" t="s">
        <v>244</v>
      </c>
      <c r="C9" s="83"/>
    </row>
    <row r="10" spans="2:3" ht="13.5" thickBot="1">
      <c r="B10" s="83" t="s">
        <v>41</v>
      </c>
      <c r="C10" s="83"/>
    </row>
    <row r="11" spans="2:22" ht="12.75">
      <c r="B11" s="84" t="s">
        <v>25</v>
      </c>
      <c r="C11" s="85"/>
      <c r="D11" s="86"/>
      <c r="E11" s="87"/>
      <c r="F11" s="358" t="s">
        <v>51</v>
      </c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60"/>
      <c r="R11" s="88"/>
      <c r="S11" s="106"/>
      <c r="T11" s="88"/>
      <c r="U11" s="88"/>
      <c r="V11" s="96"/>
    </row>
    <row r="12" spans="2:22" ht="12.75">
      <c r="B12" s="89" t="s">
        <v>42</v>
      </c>
      <c r="C12" s="90" t="s">
        <v>43</v>
      </c>
      <c r="D12" s="91" t="s">
        <v>44</v>
      </c>
      <c r="E12" s="89" t="s">
        <v>45</v>
      </c>
      <c r="F12" s="361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3"/>
      <c r="R12" s="92" t="s">
        <v>46</v>
      </c>
      <c r="S12" s="93" t="s">
        <v>7</v>
      </c>
      <c r="T12" s="92" t="s">
        <v>6</v>
      </c>
      <c r="U12" s="92" t="s">
        <v>21</v>
      </c>
      <c r="V12" s="126" t="s">
        <v>2</v>
      </c>
    </row>
    <row r="13" spans="1:22" s="16" customFormat="1" ht="15.75" customHeight="1" thickBot="1">
      <c r="A13" s="10"/>
      <c r="B13" s="118"/>
      <c r="C13" s="118"/>
      <c r="D13" s="119"/>
      <c r="E13" s="120" t="s">
        <v>47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07" t="s">
        <v>48</v>
      </c>
      <c r="S13" s="107"/>
      <c r="T13" s="121" t="s">
        <v>49</v>
      </c>
      <c r="U13" s="121"/>
      <c r="V13" s="104"/>
    </row>
    <row r="14" spans="2:22" ht="12.75">
      <c r="B14" s="32">
        <v>1</v>
      </c>
      <c r="C14" s="99" t="s">
        <v>35</v>
      </c>
      <c r="D14" s="99" t="s">
        <v>30</v>
      </c>
      <c r="E14" s="175" t="s">
        <v>34</v>
      </c>
      <c r="F14" s="123"/>
      <c r="G14" s="123"/>
      <c r="H14" s="124"/>
      <c r="I14" s="123"/>
      <c r="J14" s="123"/>
      <c r="K14" s="123"/>
      <c r="L14" s="123"/>
      <c r="M14" s="80"/>
      <c r="N14" s="80"/>
      <c r="O14" s="80"/>
      <c r="P14" s="80"/>
      <c r="Q14" s="80"/>
      <c r="R14" s="111">
        <f>F14+G14+H14+I14+J14+K14+L14+M14+N14+O14+P14+Q14</f>
        <v>0</v>
      </c>
      <c r="S14" s="80"/>
      <c r="T14" s="80"/>
      <c r="U14" s="80">
        <f>R14+T14</f>
        <v>0</v>
      </c>
      <c r="V14" s="38"/>
    </row>
    <row r="15" spans="2:22" ht="12.75">
      <c r="B15" s="155">
        <v>2</v>
      </c>
      <c r="C15" s="33" t="s">
        <v>36</v>
      </c>
      <c r="D15" s="33" t="s">
        <v>37</v>
      </c>
      <c r="E15" s="36" t="s">
        <v>38</v>
      </c>
      <c r="F15" s="95"/>
      <c r="G15" s="95"/>
      <c r="H15" s="77"/>
      <c r="I15" s="95"/>
      <c r="J15" s="95"/>
      <c r="K15" s="95"/>
      <c r="L15" s="95"/>
      <c r="M15" s="38"/>
      <c r="N15" s="38"/>
      <c r="O15" s="38"/>
      <c r="P15" s="38"/>
      <c r="Q15" s="38"/>
      <c r="R15" s="112">
        <f aca="true" t="shared" si="0" ref="R15:R20">F15+G15+H15+I15+J15+K15+L15+M15+N15+O15+P15+Q15</f>
        <v>0</v>
      </c>
      <c r="S15" s="38"/>
      <c r="T15" s="38"/>
      <c r="U15" s="38">
        <f aca="true" t="shared" si="1" ref="U15:U20">R15+T15</f>
        <v>0</v>
      </c>
      <c r="V15" s="38"/>
    </row>
    <row r="16" spans="2:22" ht="13.5" customHeight="1">
      <c r="B16" s="32">
        <v>3</v>
      </c>
      <c r="C16" s="103" t="s">
        <v>80</v>
      </c>
      <c r="D16" s="103" t="s">
        <v>83</v>
      </c>
      <c r="E16" s="174" t="s">
        <v>84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12">
        <f t="shared" si="0"/>
        <v>0</v>
      </c>
      <c r="S16" s="38"/>
      <c r="T16" s="38"/>
      <c r="U16" s="38">
        <f t="shared" si="1"/>
        <v>0</v>
      </c>
      <c r="V16" s="38"/>
    </row>
    <row r="17" spans="1:22" ht="12.75">
      <c r="A17" s="30"/>
      <c r="B17" s="32">
        <v>4</v>
      </c>
      <c r="C17" s="101" t="s">
        <v>70</v>
      </c>
      <c r="D17" s="101" t="s">
        <v>71</v>
      </c>
      <c r="E17" s="180" t="s">
        <v>239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12">
        <f t="shared" si="0"/>
        <v>0</v>
      </c>
      <c r="S17" s="38"/>
      <c r="T17" s="38"/>
      <c r="U17" s="38">
        <f t="shared" si="1"/>
        <v>0</v>
      </c>
      <c r="V17" s="38"/>
    </row>
    <row r="18" spans="2:22" ht="13.5" customHeight="1">
      <c r="B18" s="32">
        <v>5</v>
      </c>
      <c r="C18" s="108" t="s">
        <v>100</v>
      </c>
      <c r="D18" s="171" t="s">
        <v>101</v>
      </c>
      <c r="E18" s="177" t="s">
        <v>104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12">
        <f>F18+G18+H18+I18+J18+K18+L18+M18+N18+O18+P18+Q18</f>
        <v>0</v>
      </c>
      <c r="S18" s="38"/>
      <c r="T18" s="38"/>
      <c r="U18" s="38">
        <f>R18+T18</f>
        <v>0</v>
      </c>
      <c r="V18" s="38"/>
    </row>
    <row r="19" spans="2:22" ht="12.75">
      <c r="B19" s="32">
        <v>6</v>
      </c>
      <c r="C19" s="171" t="s">
        <v>228</v>
      </c>
      <c r="D19" s="171" t="s">
        <v>230</v>
      </c>
      <c r="E19" s="176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12">
        <f t="shared" si="0"/>
        <v>0</v>
      </c>
      <c r="S19" s="38"/>
      <c r="T19" s="38"/>
      <c r="U19" s="38">
        <f t="shared" si="1"/>
        <v>0</v>
      </c>
      <c r="V19" s="38"/>
    </row>
    <row r="20" spans="2:22" ht="12.75">
      <c r="B20" s="32"/>
      <c r="C20" s="100"/>
      <c r="D20" s="100"/>
      <c r="E20" s="31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12">
        <f t="shared" si="0"/>
        <v>0</v>
      </c>
      <c r="S20" s="38"/>
      <c r="T20" s="38"/>
      <c r="U20" s="38">
        <f t="shared" si="1"/>
        <v>0</v>
      </c>
      <c r="V20" s="38"/>
    </row>
    <row r="21" spans="2:22" ht="12.75">
      <c r="B21" s="161"/>
      <c r="C21" s="183"/>
      <c r="D21" s="183"/>
      <c r="E21" s="15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3" spans="2:4" ht="15">
      <c r="B23" s="81" t="s">
        <v>243</v>
      </c>
      <c r="C23" s="81"/>
      <c r="D23" s="82"/>
    </row>
    <row r="24" spans="2:3" ht="12.75">
      <c r="B24" s="83" t="s">
        <v>78</v>
      </c>
      <c r="C24" s="83"/>
    </row>
    <row r="25" spans="2:3" ht="12.75">
      <c r="B25" s="83" t="s">
        <v>244</v>
      </c>
      <c r="C25" s="83"/>
    </row>
    <row r="26" spans="2:3" ht="13.5" thickBot="1">
      <c r="B26" s="83" t="s">
        <v>41</v>
      </c>
      <c r="C26" s="83"/>
    </row>
    <row r="27" spans="2:22" ht="12.75">
      <c r="B27" s="84" t="s">
        <v>25</v>
      </c>
      <c r="C27" s="85"/>
      <c r="D27" s="86"/>
      <c r="E27" s="114"/>
      <c r="F27" s="358" t="s">
        <v>51</v>
      </c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60"/>
      <c r="R27" s="106"/>
      <c r="S27" s="106"/>
      <c r="T27" s="88"/>
      <c r="U27" s="88"/>
      <c r="V27" s="96"/>
    </row>
    <row r="28" spans="2:22" ht="12.75">
      <c r="B28" s="89" t="s">
        <v>42</v>
      </c>
      <c r="C28" s="90" t="s">
        <v>43</v>
      </c>
      <c r="D28" s="91" t="s">
        <v>44</v>
      </c>
      <c r="E28" s="113" t="s">
        <v>45</v>
      </c>
      <c r="F28" s="361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3"/>
      <c r="R28" s="93" t="s">
        <v>46</v>
      </c>
      <c r="S28" s="93" t="s">
        <v>7</v>
      </c>
      <c r="T28" s="92" t="s">
        <v>6</v>
      </c>
      <c r="U28" s="92" t="s">
        <v>21</v>
      </c>
      <c r="V28" s="126" t="s">
        <v>2</v>
      </c>
    </row>
    <row r="29" spans="1:22" s="16" customFormat="1" ht="15.75" customHeight="1" thickBot="1">
      <c r="A29" s="10"/>
      <c r="B29" s="118"/>
      <c r="C29" s="118"/>
      <c r="D29" s="119"/>
      <c r="E29" s="120" t="s">
        <v>47</v>
      </c>
      <c r="F29" s="115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7"/>
      <c r="R29" s="107" t="s">
        <v>48</v>
      </c>
      <c r="S29" s="107"/>
      <c r="T29" s="121" t="s">
        <v>49</v>
      </c>
      <c r="U29" s="121"/>
      <c r="V29" s="104"/>
    </row>
    <row r="30" spans="2:22" ht="12.75" hidden="1">
      <c r="B30" s="32"/>
      <c r="C30" s="110"/>
      <c r="D30" s="110"/>
      <c r="E30" s="31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111"/>
      <c r="S30" s="80"/>
      <c r="T30" s="80"/>
      <c r="U30" s="80"/>
      <c r="V30" s="38"/>
    </row>
    <row r="31" spans="2:22" ht="12.75" hidden="1">
      <c r="B31" s="32"/>
      <c r="C31" s="110"/>
      <c r="D31" s="110"/>
      <c r="E31" s="31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12"/>
      <c r="S31" s="38"/>
      <c r="T31" s="38"/>
      <c r="U31" s="38"/>
      <c r="V31" s="38"/>
    </row>
    <row r="32" spans="2:22" ht="12.75">
      <c r="B32" s="155">
        <v>1</v>
      </c>
      <c r="C32" s="122" t="s">
        <v>85</v>
      </c>
      <c r="D32" s="122" t="s">
        <v>86</v>
      </c>
      <c r="E32" s="122" t="s">
        <v>87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12">
        <f>F32+G32+H32+I32+J32+K32+L32+M32+N32+O32+P32+Q32</f>
        <v>0</v>
      </c>
      <c r="S32" s="38"/>
      <c r="T32" s="38"/>
      <c r="U32" s="38">
        <f>R32+T32</f>
        <v>0</v>
      </c>
      <c r="V32" s="38"/>
    </row>
    <row r="33" spans="1:22" ht="12.75">
      <c r="A33" s="30"/>
      <c r="B33" s="32">
        <v>2</v>
      </c>
      <c r="C33" s="101" t="s">
        <v>225</v>
      </c>
      <c r="D33" s="101" t="s">
        <v>226</v>
      </c>
      <c r="E33" s="102" t="s">
        <v>231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12">
        <f>F33+G33+H33+I33+J33+K33+L33+M33+N33+O33+P33+Q33</f>
        <v>0</v>
      </c>
      <c r="S33" s="38"/>
      <c r="T33" s="38"/>
      <c r="U33" s="38">
        <f>R33+T33</f>
        <v>0</v>
      </c>
      <c r="V33" s="38"/>
    </row>
    <row r="34" spans="2:22" ht="12.75">
      <c r="B34" s="32">
        <v>3</v>
      </c>
      <c r="C34" s="105" t="s">
        <v>221</v>
      </c>
      <c r="D34" s="105" t="s">
        <v>227</v>
      </c>
      <c r="E34" s="31" t="s">
        <v>232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12">
        <f>F34+G34+H34+I34+J34+K34+L34+M34+N34+O34+P34+Q34</f>
        <v>0</v>
      </c>
      <c r="S34" s="38"/>
      <c r="T34" s="38"/>
      <c r="U34" s="38">
        <f>R34+T34</f>
        <v>0</v>
      </c>
      <c r="V34" s="38"/>
    </row>
    <row r="35" spans="2:22" ht="12.75">
      <c r="B35" s="155">
        <v>4</v>
      </c>
      <c r="C35" s="110" t="s">
        <v>93</v>
      </c>
      <c r="D35" s="110" t="s">
        <v>95</v>
      </c>
      <c r="E35" s="31" t="s">
        <v>94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12">
        <f>F35+G35+H35+I35+J35+K35+L35+M35+N35+O35+P35+Q35</f>
        <v>0</v>
      </c>
      <c r="S35" s="38"/>
      <c r="T35" s="38"/>
      <c r="U35" s="38">
        <f>R35+T35</f>
        <v>0</v>
      </c>
      <c r="V35" s="38"/>
    </row>
    <row r="36" spans="2:22" ht="12.75">
      <c r="B36" s="32">
        <v>5</v>
      </c>
      <c r="C36" s="110" t="s">
        <v>96</v>
      </c>
      <c r="D36" s="110" t="s">
        <v>97</v>
      </c>
      <c r="E36" s="31" t="s">
        <v>102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12">
        <f aca="true" t="shared" si="2" ref="R36:R47">F36+G36+H36+I36+J36+K36+L36+M36+N36+O36+P36+Q36</f>
        <v>0</v>
      </c>
      <c r="S36" s="38"/>
      <c r="T36" s="38"/>
      <c r="U36" s="38">
        <f aca="true" t="shared" si="3" ref="U36:U47">R36+T36</f>
        <v>0</v>
      </c>
      <c r="V36" s="38"/>
    </row>
    <row r="37" spans="2:22" ht="12.75">
      <c r="B37" s="32">
        <v>6</v>
      </c>
      <c r="C37" s="110" t="s">
        <v>211</v>
      </c>
      <c r="D37" s="110" t="s">
        <v>203</v>
      </c>
      <c r="E37" s="31" t="s">
        <v>204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12">
        <f t="shared" si="2"/>
        <v>0</v>
      </c>
      <c r="S37" s="38"/>
      <c r="T37" s="38"/>
      <c r="U37" s="38">
        <f t="shared" si="3"/>
        <v>0</v>
      </c>
      <c r="V37" s="38"/>
    </row>
    <row r="38" spans="2:22" ht="12.75">
      <c r="B38" s="32">
        <v>7</v>
      </c>
      <c r="C38" s="110" t="s">
        <v>73</v>
      </c>
      <c r="D38" s="110" t="s">
        <v>74</v>
      </c>
      <c r="E38" s="31" t="s">
        <v>77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12">
        <f t="shared" si="2"/>
        <v>0</v>
      </c>
      <c r="S38" s="38"/>
      <c r="T38" s="38"/>
      <c r="U38" s="38">
        <f t="shared" si="3"/>
        <v>0</v>
      </c>
      <c r="V38" s="38"/>
    </row>
    <row r="39" spans="2:22" ht="12.75">
      <c r="B39" s="32">
        <v>8</v>
      </c>
      <c r="C39" s="110" t="s">
        <v>98</v>
      </c>
      <c r="D39" s="110" t="s">
        <v>99</v>
      </c>
      <c r="E39" s="31" t="s">
        <v>103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12">
        <f t="shared" si="2"/>
        <v>0</v>
      </c>
      <c r="S39" s="38"/>
      <c r="T39" s="38"/>
      <c r="U39" s="38">
        <f t="shared" si="3"/>
        <v>0</v>
      </c>
      <c r="V39" s="38"/>
    </row>
    <row r="40" spans="2:22" ht="12.75">
      <c r="B40" s="32">
        <v>9</v>
      </c>
      <c r="C40" s="110" t="s">
        <v>67</v>
      </c>
      <c r="D40" s="110" t="s">
        <v>68</v>
      </c>
      <c r="E40" s="31" t="s">
        <v>69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12">
        <f t="shared" si="2"/>
        <v>0</v>
      </c>
      <c r="S40" s="38"/>
      <c r="T40" s="38"/>
      <c r="U40" s="38">
        <f t="shared" si="3"/>
        <v>0</v>
      </c>
      <c r="V40" s="38"/>
    </row>
    <row r="41" spans="2:22" ht="12.75">
      <c r="B41" s="32">
        <v>10</v>
      </c>
      <c r="C41" s="110" t="s">
        <v>130</v>
      </c>
      <c r="D41" s="110" t="s">
        <v>131</v>
      </c>
      <c r="E41" s="31" t="s">
        <v>132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12">
        <f t="shared" si="2"/>
        <v>0</v>
      </c>
      <c r="S41" s="38"/>
      <c r="T41" s="38"/>
      <c r="U41" s="38">
        <f t="shared" si="3"/>
        <v>0</v>
      </c>
      <c r="V41" s="38"/>
    </row>
    <row r="42" spans="2:22" ht="12.75">
      <c r="B42" s="32">
        <v>11</v>
      </c>
      <c r="C42" s="110" t="s">
        <v>154</v>
      </c>
      <c r="D42" s="110" t="s">
        <v>155</v>
      </c>
      <c r="E42" s="31" t="s">
        <v>197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112">
        <f t="shared" si="2"/>
        <v>0</v>
      </c>
      <c r="S42" s="38"/>
      <c r="T42" s="38"/>
      <c r="U42" s="38">
        <f t="shared" si="3"/>
        <v>0</v>
      </c>
      <c r="V42" s="38"/>
    </row>
    <row r="43" spans="2:22" ht="12.75">
      <c r="B43" s="32">
        <v>12</v>
      </c>
      <c r="C43" s="110" t="s">
        <v>208</v>
      </c>
      <c r="D43" s="110" t="s">
        <v>30</v>
      </c>
      <c r="E43" s="31" t="s">
        <v>196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112">
        <f t="shared" si="2"/>
        <v>0</v>
      </c>
      <c r="S43" s="38"/>
      <c r="T43" s="38"/>
      <c r="U43" s="38">
        <f t="shared" si="3"/>
        <v>0</v>
      </c>
      <c r="V43" s="38"/>
    </row>
    <row r="44" spans="2:22" ht="21.75">
      <c r="B44" s="32">
        <v>13</v>
      </c>
      <c r="C44" s="110" t="s">
        <v>160</v>
      </c>
      <c r="D44" s="110" t="s">
        <v>161</v>
      </c>
      <c r="E44" s="33" t="s">
        <v>162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12">
        <f t="shared" si="2"/>
        <v>0</v>
      </c>
      <c r="S44" s="38"/>
      <c r="T44" s="38"/>
      <c r="U44" s="38">
        <f t="shared" si="3"/>
        <v>0</v>
      </c>
      <c r="V44" s="38"/>
    </row>
    <row r="45" spans="2:22" ht="12.75">
      <c r="B45" s="32">
        <v>14</v>
      </c>
      <c r="C45" s="110" t="s">
        <v>213</v>
      </c>
      <c r="D45" s="110" t="s">
        <v>199</v>
      </c>
      <c r="E45" s="31" t="s">
        <v>200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12">
        <f t="shared" si="2"/>
        <v>0</v>
      </c>
      <c r="S45" s="38"/>
      <c r="T45" s="38"/>
      <c r="U45" s="38">
        <f t="shared" si="3"/>
        <v>0</v>
      </c>
      <c r="V45" s="38"/>
    </row>
    <row r="46" spans="2:22" ht="12.75">
      <c r="B46" s="32">
        <v>15</v>
      </c>
      <c r="C46" s="110" t="s">
        <v>212</v>
      </c>
      <c r="D46" s="110" t="s">
        <v>207</v>
      </c>
      <c r="E46" s="31" t="s">
        <v>209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12">
        <f t="shared" si="2"/>
        <v>0</v>
      </c>
      <c r="S46" s="38"/>
      <c r="T46" s="38"/>
      <c r="U46" s="38">
        <f t="shared" si="3"/>
        <v>0</v>
      </c>
      <c r="V46" s="38"/>
    </row>
    <row r="47" spans="2:22" ht="12.75">
      <c r="B47" s="32">
        <v>16</v>
      </c>
      <c r="C47" s="110" t="s">
        <v>228</v>
      </c>
      <c r="D47" s="110" t="s">
        <v>229</v>
      </c>
      <c r="E47" s="31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112">
        <f t="shared" si="2"/>
        <v>0</v>
      </c>
      <c r="S47" s="38"/>
      <c r="T47" s="38"/>
      <c r="U47" s="38">
        <f t="shared" si="3"/>
        <v>0</v>
      </c>
      <c r="V47" s="38"/>
    </row>
    <row r="48" spans="2:22" ht="12.75">
      <c r="B48" s="32"/>
      <c r="C48" s="110"/>
      <c r="D48" s="110"/>
      <c r="E48" s="31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112"/>
      <c r="S48" s="38"/>
      <c r="T48" s="38"/>
      <c r="U48" s="38"/>
      <c r="V48" s="38"/>
    </row>
    <row r="49" spans="2:22" ht="12.75">
      <c r="B49" s="32"/>
      <c r="C49" s="110"/>
      <c r="D49" s="110"/>
      <c r="E49" s="31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112"/>
      <c r="S49" s="38"/>
      <c r="T49" s="38"/>
      <c r="U49" s="38"/>
      <c r="V49" s="38"/>
    </row>
    <row r="52" spans="2:4" ht="15">
      <c r="B52" s="81" t="s">
        <v>18</v>
      </c>
      <c r="C52" s="81"/>
      <c r="D52" s="82"/>
    </row>
    <row r="53" spans="2:3" ht="12.75">
      <c r="B53" s="83" t="s">
        <v>118</v>
      </c>
      <c r="C53" s="83"/>
    </row>
    <row r="54" spans="2:3" ht="12.75">
      <c r="B54" s="83" t="s">
        <v>244</v>
      </c>
      <c r="C54" s="83"/>
    </row>
    <row r="55" spans="2:3" ht="13.5" thickBot="1">
      <c r="B55" s="83" t="s">
        <v>41</v>
      </c>
      <c r="C55" s="83"/>
    </row>
    <row r="56" spans="2:22" ht="12.75">
      <c r="B56" s="84" t="s">
        <v>25</v>
      </c>
      <c r="C56" s="85"/>
      <c r="D56" s="86"/>
      <c r="E56" s="114"/>
      <c r="F56" s="358" t="s">
        <v>51</v>
      </c>
      <c r="G56" s="359"/>
      <c r="H56" s="359"/>
      <c r="I56" s="359"/>
      <c r="J56" s="359"/>
      <c r="K56" s="359"/>
      <c r="L56" s="359"/>
      <c r="M56" s="359"/>
      <c r="N56" s="359"/>
      <c r="O56" s="359"/>
      <c r="P56" s="359"/>
      <c r="Q56" s="360"/>
      <c r="R56" s="106"/>
      <c r="S56" s="106"/>
      <c r="T56" s="88"/>
      <c r="U56" s="88"/>
      <c r="V56" s="96"/>
    </row>
    <row r="57" spans="2:22" ht="12.75">
      <c r="B57" s="89" t="s">
        <v>42</v>
      </c>
      <c r="C57" s="90" t="s">
        <v>43</v>
      </c>
      <c r="D57" s="91" t="s">
        <v>44</v>
      </c>
      <c r="E57" s="113" t="s">
        <v>45</v>
      </c>
      <c r="F57" s="361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3"/>
      <c r="R57" s="93" t="s">
        <v>46</v>
      </c>
      <c r="S57" s="93" t="s">
        <v>7</v>
      </c>
      <c r="T57" s="92" t="s">
        <v>6</v>
      </c>
      <c r="U57" s="92" t="s">
        <v>21</v>
      </c>
      <c r="V57" s="126" t="s">
        <v>2</v>
      </c>
    </row>
    <row r="58" spans="1:22" s="16" customFormat="1" ht="15.75" customHeight="1" thickBot="1">
      <c r="A58" s="10"/>
      <c r="B58" s="118"/>
      <c r="C58" s="118"/>
      <c r="D58" s="119"/>
      <c r="E58" s="120" t="s">
        <v>47</v>
      </c>
      <c r="F58" s="115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7"/>
      <c r="R58" s="107" t="s">
        <v>48</v>
      </c>
      <c r="S58" s="107"/>
      <c r="T58" s="121" t="s">
        <v>49</v>
      </c>
      <c r="U58" s="121"/>
      <c r="V58" s="104"/>
    </row>
    <row r="59" spans="2:22" ht="12.75">
      <c r="B59" s="34">
        <v>1</v>
      </c>
      <c r="C59" s="184" t="s">
        <v>214</v>
      </c>
      <c r="D59" s="184" t="s">
        <v>215</v>
      </c>
      <c r="E59" s="34" t="s">
        <v>233</v>
      </c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112">
        <f>F59+G59+H59+I59+J59+K59+L59+M59+N59+O59+P59+Q59</f>
        <v>0</v>
      </c>
      <c r="S59" s="80"/>
      <c r="T59" s="80"/>
      <c r="U59" s="38">
        <f>R59+T59</f>
        <v>0</v>
      </c>
      <c r="V59" s="38"/>
    </row>
    <row r="60" spans="2:22" ht="21.75">
      <c r="B60" s="179">
        <v>2</v>
      </c>
      <c r="C60" s="185" t="s">
        <v>28</v>
      </c>
      <c r="D60" s="185" t="s">
        <v>29</v>
      </c>
      <c r="E60" s="79" t="s">
        <v>31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112">
        <f aca="true" t="shared" si="4" ref="R60:R71">F60+G60+H60+I60+J60+K60+L60+M60+N60+O60+P60+Q60</f>
        <v>0</v>
      </c>
      <c r="S60" s="80"/>
      <c r="T60" s="80"/>
      <c r="U60" s="38">
        <f aca="true" t="shared" si="5" ref="U60:U71">R60+T60</f>
        <v>0</v>
      </c>
      <c r="V60" s="38"/>
    </row>
    <row r="61" spans="2:22" ht="12.75">
      <c r="B61" s="34">
        <v>3</v>
      </c>
      <c r="C61" s="184" t="s">
        <v>221</v>
      </c>
      <c r="D61" s="184" t="s">
        <v>222</v>
      </c>
      <c r="E61" s="34" t="s">
        <v>234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112">
        <f t="shared" si="4"/>
        <v>0</v>
      </c>
      <c r="S61" s="80"/>
      <c r="T61" s="80"/>
      <c r="U61" s="38">
        <f t="shared" si="5"/>
        <v>0</v>
      </c>
      <c r="V61" s="38"/>
    </row>
    <row r="62" spans="2:22" ht="12.75">
      <c r="B62" s="186">
        <v>4</v>
      </c>
      <c r="C62" s="186" t="s">
        <v>219</v>
      </c>
      <c r="D62" s="186" t="s">
        <v>220</v>
      </c>
      <c r="E62" s="186" t="s">
        <v>235</v>
      </c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112">
        <f t="shared" si="4"/>
        <v>0</v>
      </c>
      <c r="S62" s="80"/>
      <c r="T62" s="80"/>
      <c r="U62" s="38">
        <f t="shared" si="5"/>
        <v>0</v>
      </c>
      <c r="V62" s="38"/>
    </row>
    <row r="63" spans="2:22" ht="12.75">
      <c r="B63" s="186">
        <v>5</v>
      </c>
      <c r="C63" s="186" t="s">
        <v>214</v>
      </c>
      <c r="D63" s="186" t="s">
        <v>216</v>
      </c>
      <c r="E63" s="186" t="s">
        <v>236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112">
        <f t="shared" si="4"/>
        <v>0</v>
      </c>
      <c r="S63" s="80"/>
      <c r="T63" s="80"/>
      <c r="U63" s="38">
        <f t="shared" si="5"/>
        <v>0</v>
      </c>
      <c r="V63" s="38"/>
    </row>
    <row r="64" spans="2:22" ht="12.75">
      <c r="B64" s="186">
        <v>6</v>
      </c>
      <c r="C64" s="186" t="s">
        <v>127</v>
      </c>
      <c r="D64" s="186" t="s">
        <v>128</v>
      </c>
      <c r="E64" s="186" t="s">
        <v>129</v>
      </c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112">
        <f t="shared" si="4"/>
        <v>0</v>
      </c>
      <c r="S64" s="80"/>
      <c r="T64" s="80"/>
      <c r="U64" s="38">
        <f t="shared" si="5"/>
        <v>0</v>
      </c>
      <c r="V64" s="38"/>
    </row>
    <row r="65" spans="2:22" ht="12.75">
      <c r="B65" s="186">
        <v>7</v>
      </c>
      <c r="C65" s="186" t="s">
        <v>223</v>
      </c>
      <c r="D65" s="186" t="s">
        <v>224</v>
      </c>
      <c r="E65" s="186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112">
        <f t="shared" si="4"/>
        <v>0</v>
      </c>
      <c r="S65" s="80"/>
      <c r="T65" s="80"/>
      <c r="U65" s="38">
        <f t="shared" si="5"/>
        <v>0</v>
      </c>
      <c r="V65" s="38"/>
    </row>
    <row r="66" spans="2:22" ht="12.75">
      <c r="B66" s="186">
        <v>8</v>
      </c>
      <c r="C66" s="186" t="s">
        <v>80</v>
      </c>
      <c r="D66" s="186" t="s">
        <v>81</v>
      </c>
      <c r="E66" s="186" t="s">
        <v>82</v>
      </c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112">
        <f t="shared" si="4"/>
        <v>0</v>
      </c>
      <c r="S66" s="80"/>
      <c r="T66" s="80"/>
      <c r="U66" s="38">
        <f t="shared" si="5"/>
        <v>0</v>
      </c>
      <c r="V66" s="38"/>
    </row>
    <row r="67" spans="2:22" ht="12.75">
      <c r="B67" s="186">
        <v>9</v>
      </c>
      <c r="C67" s="186" t="s">
        <v>214</v>
      </c>
      <c r="D67" s="186" t="s">
        <v>217</v>
      </c>
      <c r="E67" s="186" t="s">
        <v>237</v>
      </c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112">
        <f t="shared" si="4"/>
        <v>0</v>
      </c>
      <c r="S67" s="80"/>
      <c r="T67" s="80"/>
      <c r="U67" s="38">
        <f t="shared" si="5"/>
        <v>0</v>
      </c>
      <c r="V67" s="38"/>
    </row>
    <row r="68" spans="2:22" ht="12.75">
      <c r="B68" s="186">
        <v>10</v>
      </c>
      <c r="C68" s="186" t="s">
        <v>211</v>
      </c>
      <c r="D68" s="186" t="s">
        <v>201</v>
      </c>
      <c r="E68" s="186" t="s">
        <v>202</v>
      </c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112">
        <f t="shared" si="4"/>
        <v>0</v>
      </c>
      <c r="S68" s="80"/>
      <c r="T68" s="80"/>
      <c r="U68" s="38">
        <f t="shared" si="5"/>
        <v>0</v>
      </c>
      <c r="V68" s="38"/>
    </row>
    <row r="69" spans="2:22" ht="12.75">
      <c r="B69" s="186">
        <v>11</v>
      </c>
      <c r="C69" s="186" t="s">
        <v>210</v>
      </c>
      <c r="D69" s="186" t="s">
        <v>205</v>
      </c>
      <c r="E69" s="186" t="s">
        <v>206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112">
        <f t="shared" si="4"/>
        <v>0</v>
      </c>
      <c r="S69" s="80"/>
      <c r="T69" s="80"/>
      <c r="U69" s="38">
        <f t="shared" si="5"/>
        <v>0</v>
      </c>
      <c r="V69" s="38"/>
    </row>
    <row r="70" spans="2:22" ht="12.75">
      <c r="B70" s="186">
        <v>12</v>
      </c>
      <c r="C70" s="186" t="s">
        <v>28</v>
      </c>
      <c r="D70" s="186" t="s">
        <v>198</v>
      </c>
      <c r="E70" s="186" t="s">
        <v>32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112">
        <f t="shared" si="4"/>
        <v>0</v>
      </c>
      <c r="S70" s="80"/>
      <c r="T70" s="80"/>
      <c r="U70" s="38">
        <f t="shared" si="5"/>
        <v>0</v>
      </c>
      <c r="V70" s="38"/>
    </row>
    <row r="71" spans="2:22" ht="12.75">
      <c r="B71" s="186">
        <v>13</v>
      </c>
      <c r="C71" s="186" t="s">
        <v>214</v>
      </c>
      <c r="D71" s="186" t="s">
        <v>218</v>
      </c>
      <c r="E71" s="186" t="s">
        <v>238</v>
      </c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112">
        <f t="shared" si="4"/>
        <v>0</v>
      </c>
      <c r="S71" s="80"/>
      <c r="T71" s="80"/>
      <c r="U71" s="38">
        <f t="shared" si="5"/>
        <v>0</v>
      </c>
      <c r="V71" s="38"/>
    </row>
  </sheetData>
  <sheetProtection/>
  <mergeCells count="3">
    <mergeCell ref="F11:Q12"/>
    <mergeCell ref="F27:Q28"/>
    <mergeCell ref="F56:Q57"/>
  </mergeCells>
  <printOptions/>
  <pageMargins left="0.1968503937007874" right="0.1968503937007874" top="0.15748031496062992" bottom="0.15748031496062992" header="0.31496062992125984" footer="0.17"/>
  <pageSetup fitToHeight="3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34">
      <selection activeCell="E62" sqref="E62"/>
    </sheetView>
  </sheetViews>
  <sheetFormatPr defaultColWidth="9.140625" defaultRowHeight="12.75"/>
  <cols>
    <col min="1" max="1" width="2.8515625" style="214" customWidth="1"/>
    <col min="2" max="2" width="4.57421875" style="214" customWidth="1"/>
    <col min="3" max="3" width="21.7109375" style="214" customWidth="1"/>
    <col min="4" max="4" width="18.00390625" style="214" customWidth="1"/>
    <col min="5" max="5" width="64.7109375" style="214" customWidth="1"/>
    <col min="6" max="17" width="3.7109375" style="214" customWidth="1"/>
    <col min="18" max="18" width="9.00390625" style="214" customWidth="1"/>
    <col min="19" max="19" width="7.140625" style="214" customWidth="1"/>
    <col min="20" max="20" width="7.57421875" style="214" customWidth="1"/>
    <col min="21" max="16384" width="9.140625" style="214" customWidth="1"/>
  </cols>
  <sheetData>
    <row r="1" spans="2:3" ht="15.75">
      <c r="B1" s="215" t="s">
        <v>3</v>
      </c>
      <c r="C1" s="215"/>
    </row>
    <row r="2" spans="2:5" ht="15.75">
      <c r="B2" s="215" t="s">
        <v>26</v>
      </c>
      <c r="E2" s="216">
        <v>0.625</v>
      </c>
    </row>
    <row r="3" ht="16.5" thickBot="1">
      <c r="B3" s="215" t="s">
        <v>27</v>
      </c>
    </row>
    <row r="4" spans="2:5" ht="16.5" thickBot="1">
      <c r="B4" s="364" t="s">
        <v>176</v>
      </c>
      <c r="C4" s="365"/>
      <c r="D4" s="365"/>
      <c r="E4" s="366"/>
    </row>
    <row r="5" spans="2:4" ht="15.75">
      <c r="B5" s="217" t="s">
        <v>50</v>
      </c>
      <c r="C5" s="217"/>
      <c r="D5" s="218"/>
    </row>
    <row r="6" spans="2:3" ht="15">
      <c r="B6" s="219" t="s">
        <v>39</v>
      </c>
      <c r="C6" s="219"/>
    </row>
    <row r="7" spans="2:3" ht="15">
      <c r="B7" s="219" t="s">
        <v>79</v>
      </c>
      <c r="C7" s="219"/>
    </row>
    <row r="8" spans="2:3" ht="15">
      <c r="B8" s="219" t="s">
        <v>40</v>
      </c>
      <c r="C8" s="219"/>
    </row>
    <row r="9" spans="2:3" ht="15.75" thickBot="1">
      <c r="B9" s="219" t="s">
        <v>41</v>
      </c>
      <c r="C9" s="219"/>
    </row>
    <row r="10" spans="2:5" ht="15.75">
      <c r="B10" s="220" t="s">
        <v>25</v>
      </c>
      <c r="C10" s="221"/>
      <c r="D10" s="222"/>
      <c r="E10" s="223"/>
    </row>
    <row r="11" spans="2:5" ht="15.75">
      <c r="B11" s="224" t="s">
        <v>42</v>
      </c>
      <c r="C11" s="225" t="s">
        <v>43</v>
      </c>
      <c r="D11" s="226" t="s">
        <v>44</v>
      </c>
      <c r="E11" s="224" t="s">
        <v>45</v>
      </c>
    </row>
    <row r="12" spans="1:5" s="230" customFormat="1" ht="15.75" customHeight="1">
      <c r="A12" s="227"/>
      <c r="B12" s="224"/>
      <c r="C12" s="224"/>
      <c r="D12" s="228"/>
      <c r="E12" s="229" t="s">
        <v>47</v>
      </c>
    </row>
    <row r="13" spans="1:5" s="230" customFormat="1" ht="15.75" customHeight="1">
      <c r="A13" s="227"/>
      <c r="B13" s="231">
        <v>1</v>
      </c>
      <c r="C13" s="231" t="s">
        <v>35</v>
      </c>
      <c r="D13" s="231" t="s">
        <v>30</v>
      </c>
      <c r="E13" s="231" t="s">
        <v>34</v>
      </c>
    </row>
    <row r="14" spans="1:5" s="230" customFormat="1" ht="15.75" customHeight="1">
      <c r="A14" s="227"/>
      <c r="B14" s="231">
        <v>2</v>
      </c>
      <c r="C14" s="231" t="s">
        <v>36</v>
      </c>
      <c r="D14" s="231" t="s">
        <v>37</v>
      </c>
      <c r="E14" s="231" t="s">
        <v>38</v>
      </c>
    </row>
    <row r="15" spans="1:5" s="230" customFormat="1" ht="15.75" customHeight="1">
      <c r="A15" s="227"/>
      <c r="B15" s="231">
        <v>3</v>
      </c>
      <c r="C15" s="231" t="s">
        <v>80</v>
      </c>
      <c r="D15" s="231" t="s">
        <v>83</v>
      </c>
      <c r="E15" s="231" t="s">
        <v>84</v>
      </c>
    </row>
    <row r="16" spans="1:5" s="230" customFormat="1" ht="15.75" customHeight="1">
      <c r="A16" s="227"/>
      <c r="B16" s="231">
        <v>4</v>
      </c>
      <c r="C16" s="231" t="s">
        <v>70</v>
      </c>
      <c r="D16" s="231" t="s">
        <v>71</v>
      </c>
      <c r="E16" s="231" t="s">
        <v>239</v>
      </c>
    </row>
    <row r="17" spans="1:5" s="230" customFormat="1" ht="15.75" customHeight="1">
      <c r="A17" s="227"/>
      <c r="B17" s="231">
        <v>5</v>
      </c>
      <c r="C17" s="231" t="s">
        <v>100</v>
      </c>
      <c r="D17" s="231" t="s">
        <v>101</v>
      </c>
      <c r="E17" s="231" t="s">
        <v>104</v>
      </c>
    </row>
    <row r="18" spans="1:5" s="230" customFormat="1" ht="15.75" customHeight="1">
      <c r="A18" s="227"/>
      <c r="B18" s="231">
        <v>6</v>
      </c>
      <c r="C18" s="231" t="s">
        <v>228</v>
      </c>
      <c r="D18" s="231" t="s">
        <v>230</v>
      </c>
      <c r="E18" s="231"/>
    </row>
    <row r="19" spans="1:5" s="230" customFormat="1" ht="15.75" customHeight="1">
      <c r="A19" s="227"/>
      <c r="B19" s="232"/>
      <c r="C19" s="232"/>
      <c r="D19" s="232"/>
      <c r="E19" s="232"/>
    </row>
    <row r="20" spans="2:5" ht="15">
      <c r="B20" s="233">
        <v>1</v>
      </c>
      <c r="C20" s="234" t="s">
        <v>61</v>
      </c>
      <c r="D20" s="234" t="s">
        <v>63</v>
      </c>
      <c r="E20" s="235" t="s">
        <v>65</v>
      </c>
    </row>
    <row r="21" spans="2:5" ht="15">
      <c r="B21" s="236">
        <v>2</v>
      </c>
      <c r="C21" s="237" t="s">
        <v>54</v>
      </c>
      <c r="D21" s="237" t="s">
        <v>55</v>
      </c>
      <c r="E21" s="238" t="s">
        <v>56</v>
      </c>
    </row>
    <row r="22" spans="1:5" ht="15">
      <c r="A22" s="239"/>
      <c r="B22" s="233">
        <v>3</v>
      </c>
      <c r="C22" s="240" t="s">
        <v>75</v>
      </c>
      <c r="D22" s="240" t="s">
        <v>72</v>
      </c>
      <c r="E22" s="241" t="s">
        <v>76</v>
      </c>
    </row>
    <row r="23" spans="2:5" ht="15">
      <c r="B23" s="233">
        <v>4</v>
      </c>
      <c r="C23" s="242" t="s">
        <v>105</v>
      </c>
      <c r="D23" s="242" t="s">
        <v>106</v>
      </c>
      <c r="E23" s="243" t="s">
        <v>112</v>
      </c>
    </row>
    <row r="24" spans="2:5" ht="15">
      <c r="B24" s="236">
        <v>5</v>
      </c>
      <c r="C24" s="242" t="s">
        <v>107</v>
      </c>
      <c r="D24" s="242" t="s">
        <v>108</v>
      </c>
      <c r="E24" s="243" t="s">
        <v>113</v>
      </c>
    </row>
    <row r="25" spans="2:5" ht="15">
      <c r="B25" s="233">
        <v>6</v>
      </c>
      <c r="C25" s="234" t="s">
        <v>61</v>
      </c>
      <c r="D25" s="234" t="s">
        <v>62</v>
      </c>
      <c r="E25" s="243" t="s">
        <v>64</v>
      </c>
    </row>
    <row r="26" ht="164.25" customHeight="1"/>
    <row r="27" spans="2:4" ht="15.75">
      <c r="B27" s="217" t="s">
        <v>52</v>
      </c>
      <c r="C27" s="217"/>
      <c r="D27" s="218"/>
    </row>
    <row r="28" spans="2:3" ht="15">
      <c r="B28" s="219" t="s">
        <v>39</v>
      </c>
      <c r="C28" s="219"/>
    </row>
    <row r="29" spans="2:3" ht="15">
      <c r="B29" s="219" t="s">
        <v>78</v>
      </c>
      <c r="C29" s="219"/>
    </row>
    <row r="30" spans="2:3" ht="15">
      <c r="B30" s="219" t="s">
        <v>40</v>
      </c>
      <c r="C30" s="219"/>
    </row>
    <row r="31" spans="2:3" ht="15.75" thickBot="1">
      <c r="B31" s="219" t="s">
        <v>41</v>
      </c>
      <c r="C31" s="219"/>
    </row>
    <row r="32" spans="2:5" ht="15.75">
      <c r="B32" s="220" t="s">
        <v>25</v>
      </c>
      <c r="C32" s="221"/>
      <c r="D32" s="222"/>
      <c r="E32" s="223"/>
    </row>
    <row r="33" spans="2:5" ht="15.75">
      <c r="B33" s="224" t="s">
        <v>42</v>
      </c>
      <c r="C33" s="225" t="s">
        <v>43</v>
      </c>
      <c r="D33" s="226" t="s">
        <v>44</v>
      </c>
      <c r="E33" s="224" t="s">
        <v>45</v>
      </c>
    </row>
    <row r="34" spans="1:5" s="230" customFormat="1" ht="15.75" customHeight="1" thickBot="1">
      <c r="A34" s="227"/>
      <c r="B34" s="244"/>
      <c r="C34" s="244"/>
      <c r="D34" s="245"/>
      <c r="E34" s="244" t="s">
        <v>47</v>
      </c>
    </row>
    <row r="35" spans="2:5" ht="15" hidden="1">
      <c r="B35" s="233"/>
      <c r="C35" s="242"/>
      <c r="D35" s="242"/>
      <c r="E35" s="243"/>
    </row>
    <row r="36" spans="2:5" ht="15" hidden="1">
      <c r="B36" s="233"/>
      <c r="C36" s="242"/>
      <c r="D36" s="242"/>
      <c r="E36" s="243"/>
    </row>
    <row r="37" spans="2:5" ht="15">
      <c r="B37" s="236">
        <v>1</v>
      </c>
      <c r="C37" s="246" t="s">
        <v>85</v>
      </c>
      <c r="D37" s="246" t="s">
        <v>86</v>
      </c>
      <c r="E37" s="247" t="s">
        <v>87</v>
      </c>
    </row>
    <row r="38" spans="2:5" ht="15">
      <c r="B38" s="236">
        <v>2</v>
      </c>
      <c r="C38" s="246" t="s">
        <v>225</v>
      </c>
      <c r="D38" s="246" t="s">
        <v>226</v>
      </c>
      <c r="E38" s="247" t="s">
        <v>231</v>
      </c>
    </row>
    <row r="39" spans="2:5" ht="15">
      <c r="B39" s="236">
        <v>3</v>
      </c>
      <c r="C39" s="246" t="s">
        <v>221</v>
      </c>
      <c r="D39" s="246" t="s">
        <v>227</v>
      </c>
      <c r="E39" s="247" t="s">
        <v>232</v>
      </c>
    </row>
    <row r="40" spans="2:5" ht="15">
      <c r="B40" s="236">
        <v>4</v>
      </c>
      <c r="C40" s="246" t="s">
        <v>93</v>
      </c>
      <c r="D40" s="246" t="s">
        <v>95</v>
      </c>
      <c r="E40" s="247" t="s">
        <v>94</v>
      </c>
    </row>
    <row r="41" spans="2:5" ht="15">
      <c r="B41" s="236">
        <v>5</v>
      </c>
      <c r="C41" s="246" t="s">
        <v>96</v>
      </c>
      <c r="D41" s="246" t="s">
        <v>97</v>
      </c>
      <c r="E41" s="247" t="s">
        <v>102</v>
      </c>
    </row>
    <row r="42" spans="2:5" ht="15">
      <c r="B42" s="236">
        <v>6</v>
      </c>
      <c r="C42" s="246" t="s">
        <v>211</v>
      </c>
      <c r="D42" s="246" t="s">
        <v>203</v>
      </c>
      <c r="E42" s="247" t="s">
        <v>204</v>
      </c>
    </row>
    <row r="43" spans="2:5" ht="15">
      <c r="B43" s="236">
        <v>7</v>
      </c>
      <c r="C43" s="246" t="s">
        <v>73</v>
      </c>
      <c r="D43" s="246" t="s">
        <v>74</v>
      </c>
      <c r="E43" s="247" t="s">
        <v>77</v>
      </c>
    </row>
    <row r="44" spans="2:5" ht="15">
      <c r="B44" s="236">
        <v>8</v>
      </c>
      <c r="C44" s="246" t="s">
        <v>98</v>
      </c>
      <c r="D44" s="246" t="s">
        <v>99</v>
      </c>
      <c r="E44" s="247" t="s">
        <v>103</v>
      </c>
    </row>
    <row r="45" spans="2:5" ht="15">
      <c r="B45" s="236">
        <v>9</v>
      </c>
      <c r="C45" s="246" t="s">
        <v>67</v>
      </c>
      <c r="D45" s="246" t="s">
        <v>68</v>
      </c>
      <c r="E45" s="247" t="s">
        <v>69</v>
      </c>
    </row>
    <row r="46" spans="2:5" ht="15">
      <c r="B46" s="236">
        <v>10</v>
      </c>
      <c r="C46" s="246" t="s">
        <v>130</v>
      </c>
      <c r="D46" s="246" t="s">
        <v>131</v>
      </c>
      <c r="E46" s="247" t="s">
        <v>132</v>
      </c>
    </row>
    <row r="47" spans="2:5" ht="15">
      <c r="B47" s="236">
        <v>11</v>
      </c>
      <c r="C47" s="246" t="s">
        <v>154</v>
      </c>
      <c r="D47" s="246" t="s">
        <v>155</v>
      </c>
      <c r="E47" s="247" t="s">
        <v>197</v>
      </c>
    </row>
    <row r="48" spans="2:5" ht="15">
      <c r="B48" s="236">
        <v>12</v>
      </c>
      <c r="C48" s="246" t="s">
        <v>208</v>
      </c>
      <c r="D48" s="246" t="s">
        <v>30</v>
      </c>
      <c r="E48" s="247" t="s">
        <v>196</v>
      </c>
    </row>
    <row r="49" spans="2:5" ht="15">
      <c r="B49" s="236">
        <v>13</v>
      </c>
      <c r="C49" s="246" t="s">
        <v>160</v>
      </c>
      <c r="D49" s="246" t="s">
        <v>161</v>
      </c>
      <c r="E49" s="247" t="s">
        <v>162</v>
      </c>
    </row>
    <row r="50" spans="2:5" ht="15">
      <c r="B50" s="236">
        <v>14</v>
      </c>
      <c r="C50" s="246" t="s">
        <v>245</v>
      </c>
      <c r="D50" s="246" t="s">
        <v>199</v>
      </c>
      <c r="E50" s="247" t="s">
        <v>200</v>
      </c>
    </row>
    <row r="51" spans="2:5" ht="15">
      <c r="B51" s="236">
        <v>15</v>
      </c>
      <c r="C51" s="246" t="s">
        <v>212</v>
      </c>
      <c r="D51" s="246" t="s">
        <v>207</v>
      </c>
      <c r="E51" s="247" t="s">
        <v>209</v>
      </c>
    </row>
    <row r="52" spans="2:5" ht="15">
      <c r="B52" s="236">
        <v>16</v>
      </c>
      <c r="C52" s="246" t="s">
        <v>228</v>
      </c>
      <c r="D52" s="246" t="s">
        <v>229</v>
      </c>
      <c r="E52" s="247"/>
    </row>
    <row r="53" spans="2:5" ht="0.75" customHeight="1">
      <c r="B53" s="236"/>
      <c r="C53" s="246"/>
      <c r="D53" s="246"/>
      <c r="E53" s="247"/>
    </row>
    <row r="54" spans="2:5" ht="15" hidden="1">
      <c r="B54" s="236"/>
      <c r="C54" s="246"/>
      <c r="D54" s="246"/>
      <c r="E54" s="247"/>
    </row>
    <row r="55" spans="2:5" ht="15" hidden="1">
      <c r="B55" s="236"/>
      <c r="C55" s="246"/>
      <c r="D55" s="246"/>
      <c r="E55" s="247"/>
    </row>
    <row r="56" spans="2:5" ht="15">
      <c r="B56" s="248"/>
      <c r="C56" s="249"/>
      <c r="D56" s="249"/>
      <c r="E56" s="250"/>
    </row>
    <row r="57" spans="2:5" ht="15">
      <c r="B57" s="236">
        <v>1</v>
      </c>
      <c r="C57" s="251" t="s">
        <v>54</v>
      </c>
      <c r="D57" s="251" t="s">
        <v>55</v>
      </c>
      <c r="E57" s="251" t="s">
        <v>56</v>
      </c>
    </row>
    <row r="58" spans="2:5" ht="15">
      <c r="B58" s="233">
        <v>2</v>
      </c>
      <c r="C58" s="240" t="s">
        <v>70</v>
      </c>
      <c r="D58" s="240" t="s">
        <v>72</v>
      </c>
      <c r="E58" s="241" t="s">
        <v>76</v>
      </c>
    </row>
    <row r="59" spans="1:5" ht="15">
      <c r="A59" s="239"/>
      <c r="B59" s="233">
        <v>3</v>
      </c>
      <c r="C59" s="242" t="s">
        <v>107</v>
      </c>
      <c r="D59" s="242" t="s">
        <v>108</v>
      </c>
      <c r="E59" s="243" t="s">
        <v>113</v>
      </c>
    </row>
    <row r="60" spans="2:5" ht="15">
      <c r="B60" s="236">
        <v>4</v>
      </c>
      <c r="C60" s="242" t="s">
        <v>228</v>
      </c>
      <c r="D60" s="242" t="s">
        <v>230</v>
      </c>
      <c r="E60" s="243"/>
    </row>
    <row r="61" spans="2:5" ht="0.75" customHeight="1">
      <c r="B61" s="233">
        <v>5</v>
      </c>
      <c r="C61" s="242"/>
      <c r="D61" s="242"/>
      <c r="E61" s="243"/>
    </row>
    <row r="62" spans="2:4" ht="15">
      <c r="B62" s="236">
        <v>5</v>
      </c>
      <c r="C62" s="214" t="s">
        <v>251</v>
      </c>
      <c r="D62" s="214" t="s">
        <v>252</v>
      </c>
    </row>
    <row r="63" ht="108.75" customHeight="1"/>
    <row r="64" spans="2:4" ht="15.75">
      <c r="B64" s="217" t="s">
        <v>117</v>
      </c>
      <c r="C64" s="217"/>
      <c r="D64" s="218"/>
    </row>
    <row r="65" spans="2:3" ht="15">
      <c r="B65" s="219" t="s">
        <v>39</v>
      </c>
      <c r="C65" s="219"/>
    </row>
    <row r="66" spans="2:3" ht="15">
      <c r="B66" s="219" t="s">
        <v>118</v>
      </c>
      <c r="C66" s="219"/>
    </row>
    <row r="67" spans="2:3" ht="15">
      <c r="B67" s="219" t="s">
        <v>40</v>
      </c>
      <c r="C67" s="219"/>
    </row>
    <row r="68" spans="2:3" ht="15.75" thickBot="1">
      <c r="B68" s="219" t="s">
        <v>41</v>
      </c>
      <c r="C68" s="219"/>
    </row>
    <row r="69" spans="2:5" ht="15.75">
      <c r="B69" s="220" t="s">
        <v>25</v>
      </c>
      <c r="C69" s="221"/>
      <c r="D69" s="222"/>
      <c r="E69" s="223"/>
    </row>
    <row r="70" spans="2:5" ht="15.75">
      <c r="B70" s="224" t="s">
        <v>42</v>
      </c>
      <c r="C70" s="225" t="s">
        <v>43</v>
      </c>
      <c r="D70" s="226" t="s">
        <v>44</v>
      </c>
      <c r="E70" s="224" t="s">
        <v>45</v>
      </c>
    </row>
    <row r="71" spans="1:5" s="230" customFormat="1" ht="15.75" customHeight="1">
      <c r="A71" s="227"/>
      <c r="B71" s="224"/>
      <c r="C71" s="224"/>
      <c r="D71" s="228"/>
      <c r="E71" s="224" t="s">
        <v>47</v>
      </c>
    </row>
    <row r="72" spans="1:5" s="230" customFormat="1" ht="15.75" customHeight="1">
      <c r="A72" s="227"/>
      <c r="B72" s="231">
        <v>1</v>
      </c>
      <c r="C72" s="231" t="s">
        <v>214</v>
      </c>
      <c r="D72" s="231" t="s">
        <v>215</v>
      </c>
      <c r="E72" s="231" t="s">
        <v>233</v>
      </c>
    </row>
    <row r="73" spans="1:5" s="230" customFormat="1" ht="15.75" customHeight="1">
      <c r="A73" s="227"/>
      <c r="B73" s="231">
        <v>2</v>
      </c>
      <c r="C73" s="231" t="s">
        <v>28</v>
      </c>
      <c r="D73" s="231" t="s">
        <v>29</v>
      </c>
      <c r="E73" s="231" t="s">
        <v>31</v>
      </c>
    </row>
    <row r="74" spans="1:5" s="230" customFormat="1" ht="15.75" customHeight="1">
      <c r="A74" s="227"/>
      <c r="B74" s="231">
        <v>3</v>
      </c>
      <c r="C74" s="231" t="s">
        <v>221</v>
      </c>
      <c r="D74" s="231" t="s">
        <v>222</v>
      </c>
      <c r="E74" s="231" t="s">
        <v>234</v>
      </c>
    </row>
    <row r="75" spans="1:5" s="230" customFormat="1" ht="15.75" customHeight="1">
      <c r="A75" s="227"/>
      <c r="B75" s="231">
        <v>4</v>
      </c>
      <c r="C75" s="231" t="s">
        <v>219</v>
      </c>
      <c r="D75" s="231" t="s">
        <v>220</v>
      </c>
      <c r="E75" s="231" t="s">
        <v>235</v>
      </c>
    </row>
    <row r="76" spans="1:5" s="230" customFormat="1" ht="15.75" customHeight="1">
      <c r="A76" s="227"/>
      <c r="B76" s="231">
        <v>5</v>
      </c>
      <c r="C76" s="231" t="s">
        <v>214</v>
      </c>
      <c r="D76" s="231" t="s">
        <v>216</v>
      </c>
      <c r="E76" s="231" t="s">
        <v>236</v>
      </c>
    </row>
    <row r="77" spans="1:5" s="230" customFormat="1" ht="15.75" customHeight="1">
      <c r="A77" s="227"/>
      <c r="B77" s="231">
        <v>6</v>
      </c>
      <c r="C77" s="231" t="s">
        <v>127</v>
      </c>
      <c r="D77" s="231" t="s">
        <v>128</v>
      </c>
      <c r="E77" s="231" t="s">
        <v>129</v>
      </c>
    </row>
    <row r="78" spans="1:5" s="230" customFormat="1" ht="15.75" customHeight="1">
      <c r="A78" s="227"/>
      <c r="B78" s="231">
        <v>7</v>
      </c>
      <c r="C78" s="231" t="s">
        <v>223</v>
      </c>
      <c r="D78" s="231" t="s">
        <v>224</v>
      </c>
      <c r="E78" s="231"/>
    </row>
    <row r="79" spans="1:5" s="230" customFormat="1" ht="15.75" customHeight="1">
      <c r="A79" s="227"/>
      <c r="B79" s="231">
        <v>8</v>
      </c>
      <c r="C79" s="231" t="s">
        <v>80</v>
      </c>
      <c r="D79" s="231" t="s">
        <v>81</v>
      </c>
      <c r="E79" s="231" t="s">
        <v>82</v>
      </c>
    </row>
    <row r="80" spans="1:5" s="230" customFormat="1" ht="15.75" customHeight="1">
      <c r="A80" s="227"/>
      <c r="B80" s="231">
        <v>9</v>
      </c>
      <c r="C80" s="231" t="s">
        <v>214</v>
      </c>
      <c r="D80" s="231" t="s">
        <v>217</v>
      </c>
      <c r="E80" s="231" t="s">
        <v>237</v>
      </c>
    </row>
    <row r="81" spans="1:5" s="230" customFormat="1" ht="15.75" customHeight="1">
      <c r="A81" s="227"/>
      <c r="B81" s="231">
        <v>10</v>
      </c>
      <c r="C81" s="231" t="s">
        <v>211</v>
      </c>
      <c r="D81" s="231" t="s">
        <v>201</v>
      </c>
      <c r="E81" s="231" t="s">
        <v>202</v>
      </c>
    </row>
    <row r="82" spans="1:5" s="230" customFormat="1" ht="15.75" customHeight="1">
      <c r="A82" s="227"/>
      <c r="B82" s="231">
        <v>11</v>
      </c>
      <c r="C82" s="231" t="s">
        <v>210</v>
      </c>
      <c r="D82" s="231" t="s">
        <v>205</v>
      </c>
      <c r="E82" s="231" t="s">
        <v>206</v>
      </c>
    </row>
    <row r="83" spans="1:5" s="230" customFormat="1" ht="15.75" customHeight="1">
      <c r="A83" s="227"/>
      <c r="B83" s="231">
        <v>12</v>
      </c>
      <c r="C83" s="231" t="s">
        <v>28</v>
      </c>
      <c r="D83" s="231" t="s">
        <v>198</v>
      </c>
      <c r="E83" s="231" t="s">
        <v>32</v>
      </c>
    </row>
    <row r="84" spans="1:5" s="230" customFormat="1" ht="15.75" customHeight="1">
      <c r="A84" s="227"/>
      <c r="B84" s="231">
        <v>13</v>
      </c>
      <c r="C84" s="231" t="s">
        <v>214</v>
      </c>
      <c r="D84" s="231" t="s">
        <v>218</v>
      </c>
      <c r="E84" s="231" t="s">
        <v>238</v>
      </c>
    </row>
    <row r="85" spans="1:5" s="230" customFormat="1" ht="15.75" customHeight="1" hidden="1">
      <c r="A85" s="227"/>
      <c r="B85" s="231"/>
      <c r="C85" s="231"/>
      <c r="D85" s="231"/>
      <c r="E85" s="231"/>
    </row>
    <row r="86" spans="1:5" s="230" customFormat="1" ht="15.75" customHeight="1">
      <c r="A86" s="227"/>
      <c r="B86" s="252"/>
      <c r="C86" s="252"/>
      <c r="D86" s="252"/>
      <c r="E86" s="252"/>
    </row>
    <row r="87" spans="2:5" ht="15">
      <c r="B87" s="258">
        <v>1</v>
      </c>
      <c r="C87" s="242" t="s">
        <v>228</v>
      </c>
      <c r="D87" s="242" t="s">
        <v>229</v>
      </c>
      <c r="E87" s="243"/>
    </row>
    <row r="88" spans="2:5" ht="15" hidden="1">
      <c r="B88" s="259">
        <v>2</v>
      </c>
      <c r="C88" s="246"/>
      <c r="D88" s="246"/>
      <c r="E88" s="247"/>
    </row>
    <row r="89" spans="2:5" ht="15" hidden="1">
      <c r="B89" s="258">
        <v>3</v>
      </c>
      <c r="C89" s="242"/>
      <c r="D89" s="242"/>
      <c r="E89" s="243"/>
    </row>
    <row r="90" spans="2:5" ht="15">
      <c r="B90" s="260">
        <v>2</v>
      </c>
      <c r="C90" s="257" t="s">
        <v>251</v>
      </c>
      <c r="D90" s="257" t="s">
        <v>252</v>
      </c>
      <c r="E90" s="257"/>
    </row>
  </sheetData>
  <sheetProtection/>
  <mergeCells count="1">
    <mergeCell ref="B4:E4"/>
  </mergeCells>
  <printOptions/>
  <pageMargins left="0.3937007874015748" right="0.7480314960629921" top="0.15748031496062992" bottom="0.15748031496062992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53"/>
  <sheetViews>
    <sheetView zoomScalePageLayoutView="0" workbookViewId="0" topLeftCell="A37">
      <selection activeCell="T23" sqref="T23"/>
    </sheetView>
  </sheetViews>
  <sheetFormatPr defaultColWidth="9.140625" defaultRowHeight="12.75"/>
  <cols>
    <col min="1" max="1" width="2.8515625" style="0" customWidth="1"/>
    <col min="2" max="2" width="4.57421875" style="0" customWidth="1"/>
    <col min="3" max="3" width="16.7109375" style="0" customWidth="1"/>
    <col min="4" max="4" width="13.421875" style="0" customWidth="1"/>
    <col min="5" max="5" width="37.57421875" style="0" customWidth="1"/>
    <col min="6" max="17" width="3.7109375" style="0" customWidth="1"/>
    <col min="18" max="18" width="9.00390625" style="0" customWidth="1"/>
    <col min="19" max="19" width="7.140625" style="0" customWidth="1"/>
    <col min="20" max="20" width="7.57421875" style="0" customWidth="1"/>
    <col min="21" max="21" width="9.140625" style="0" customWidth="1"/>
  </cols>
  <sheetData>
    <row r="3" spans="2:3" ht="12.75">
      <c r="B3" s="1" t="s">
        <v>3</v>
      </c>
      <c r="C3" s="1"/>
    </row>
    <row r="4" ht="12.75">
      <c r="B4" s="1" t="s">
        <v>26</v>
      </c>
    </row>
    <row r="5" ht="12.75">
      <c r="B5" s="1" t="s">
        <v>27</v>
      </c>
    </row>
    <row r="6" ht="12.75">
      <c r="B6" s="1"/>
    </row>
    <row r="7" spans="2:4" ht="15">
      <c r="B7" s="81" t="s">
        <v>50</v>
      </c>
      <c r="C7" s="81"/>
      <c r="D7" s="82"/>
    </row>
    <row r="8" spans="2:3" ht="12.75">
      <c r="B8" s="83" t="s">
        <v>39</v>
      </c>
      <c r="C8" s="83"/>
    </row>
    <row r="9" spans="2:3" ht="12.75">
      <c r="B9" s="83" t="s">
        <v>79</v>
      </c>
      <c r="C9" s="83"/>
    </row>
    <row r="10" spans="2:3" ht="12.75">
      <c r="B10" s="83" t="s">
        <v>40</v>
      </c>
      <c r="C10" s="83"/>
    </row>
    <row r="11" spans="2:3" ht="13.5" thickBot="1">
      <c r="B11" s="83" t="s">
        <v>41</v>
      </c>
      <c r="C11" s="83"/>
    </row>
    <row r="12" spans="2:22" ht="12.75">
      <c r="B12" s="84" t="s">
        <v>25</v>
      </c>
      <c r="C12" s="85"/>
      <c r="D12" s="86"/>
      <c r="E12" s="87"/>
      <c r="F12" s="358" t="s">
        <v>51</v>
      </c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60"/>
      <c r="R12" s="88"/>
      <c r="S12" s="106"/>
      <c r="T12" s="88"/>
      <c r="U12" s="88"/>
      <c r="V12" s="96"/>
    </row>
    <row r="13" spans="2:22" ht="12.75">
      <c r="B13" s="89" t="s">
        <v>42</v>
      </c>
      <c r="C13" s="90" t="s">
        <v>43</v>
      </c>
      <c r="D13" s="91" t="s">
        <v>44</v>
      </c>
      <c r="E13" s="89" t="s">
        <v>45</v>
      </c>
      <c r="F13" s="373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5"/>
      <c r="R13" s="92" t="s">
        <v>46</v>
      </c>
      <c r="S13" s="93" t="s">
        <v>7</v>
      </c>
      <c r="T13" s="92" t="s">
        <v>6</v>
      </c>
      <c r="U13" s="92" t="s">
        <v>21</v>
      </c>
      <c r="V13" s="126" t="s">
        <v>2</v>
      </c>
    </row>
    <row r="14" spans="1:22" s="16" customFormat="1" ht="15.75" customHeight="1" thickBot="1">
      <c r="A14" s="10"/>
      <c r="B14" s="118"/>
      <c r="C14" s="118"/>
      <c r="D14" s="119"/>
      <c r="E14" s="120" t="s">
        <v>47</v>
      </c>
      <c r="F14" s="116">
        <v>1</v>
      </c>
      <c r="G14" s="116">
        <v>2</v>
      </c>
      <c r="H14" s="116">
        <v>3</v>
      </c>
      <c r="I14" s="116">
        <v>4</v>
      </c>
      <c r="J14" s="116">
        <v>5</v>
      </c>
      <c r="K14" s="116">
        <v>6</v>
      </c>
      <c r="L14" s="116">
        <v>7</v>
      </c>
      <c r="M14" s="116">
        <v>8</v>
      </c>
      <c r="N14" s="116">
        <v>9</v>
      </c>
      <c r="O14" s="116">
        <v>10</v>
      </c>
      <c r="P14" s="116"/>
      <c r="Q14" s="116"/>
      <c r="R14" s="107" t="s">
        <v>48</v>
      </c>
      <c r="S14" s="107"/>
      <c r="T14" s="121" t="s">
        <v>49</v>
      </c>
      <c r="U14" s="121"/>
      <c r="V14" s="104"/>
    </row>
    <row r="15" spans="2:22" ht="12.75">
      <c r="B15" s="32">
        <v>1</v>
      </c>
      <c r="C15" s="280" t="s">
        <v>75</v>
      </c>
      <c r="D15" s="280" t="s">
        <v>72</v>
      </c>
      <c r="E15" s="281" t="s">
        <v>76</v>
      </c>
      <c r="F15" s="283"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83">
        <v>0</v>
      </c>
      <c r="O15" s="283">
        <v>0</v>
      </c>
      <c r="P15" s="283"/>
      <c r="Q15" s="283"/>
      <c r="R15" s="112">
        <v>0</v>
      </c>
      <c r="S15" s="38">
        <v>1.14</v>
      </c>
      <c r="T15" s="38">
        <v>0</v>
      </c>
      <c r="U15" s="38">
        <f>R15+T15</f>
        <v>0</v>
      </c>
      <c r="V15" s="64" t="s">
        <v>22</v>
      </c>
    </row>
    <row r="16" spans="2:22" ht="15" customHeight="1">
      <c r="B16" s="155">
        <v>2</v>
      </c>
      <c r="C16" s="100" t="s">
        <v>54</v>
      </c>
      <c r="D16" s="100" t="s">
        <v>55</v>
      </c>
      <c r="E16" s="282" t="s">
        <v>56</v>
      </c>
      <c r="F16" s="284">
        <v>0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3">
        <v>0</v>
      </c>
      <c r="N16" s="283">
        <v>0</v>
      </c>
      <c r="O16" s="283">
        <v>0</v>
      </c>
      <c r="P16" s="283"/>
      <c r="Q16" s="283"/>
      <c r="R16" s="112">
        <v>0</v>
      </c>
      <c r="S16" s="38">
        <v>1.37</v>
      </c>
      <c r="T16" s="38">
        <v>7</v>
      </c>
      <c r="U16" s="38">
        <f>R16+T16</f>
        <v>7</v>
      </c>
      <c r="V16" s="64" t="s">
        <v>23</v>
      </c>
    </row>
    <row r="17" spans="1:22" ht="12.75" hidden="1">
      <c r="A17" s="30"/>
      <c r="B17" s="32">
        <v>4</v>
      </c>
      <c r="C17" s="105" t="s">
        <v>88</v>
      </c>
      <c r="D17" s="105" t="s">
        <v>91</v>
      </c>
      <c r="E17" s="31" t="s">
        <v>92</v>
      </c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112">
        <f>F17+G17+H17+I17+J17+K17+L17+M17+N17+O17+P17+Q17</f>
        <v>0</v>
      </c>
      <c r="S17" s="38"/>
      <c r="T17" s="38"/>
      <c r="U17" s="38">
        <f>R17+T17</f>
        <v>0</v>
      </c>
      <c r="V17" s="64"/>
    </row>
    <row r="18" spans="2:22" ht="12.75" hidden="1">
      <c r="B18" s="32"/>
      <c r="C18" s="110"/>
      <c r="D18" s="110"/>
      <c r="E18" s="31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112"/>
      <c r="S18" s="38"/>
      <c r="T18" s="38"/>
      <c r="U18" s="38"/>
      <c r="V18" s="64"/>
    </row>
    <row r="19" spans="2:22" ht="0.75" customHeight="1" hidden="1">
      <c r="B19" s="155"/>
      <c r="C19" s="110"/>
      <c r="D19" s="110"/>
      <c r="E19" s="31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112"/>
      <c r="S19" s="38"/>
      <c r="T19" s="38"/>
      <c r="U19" s="38"/>
      <c r="V19" s="64"/>
    </row>
    <row r="20" spans="2:22" ht="12.75">
      <c r="B20" s="32">
        <v>3</v>
      </c>
      <c r="C20" s="100" t="s">
        <v>61</v>
      </c>
      <c r="D20" s="100" t="s">
        <v>62</v>
      </c>
      <c r="E20" s="31" t="s">
        <v>64</v>
      </c>
      <c r="F20" s="283">
        <v>0</v>
      </c>
      <c r="G20" s="283">
        <v>4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v>0</v>
      </c>
      <c r="O20" s="283">
        <v>0</v>
      </c>
      <c r="P20" s="283"/>
      <c r="Q20" s="283"/>
      <c r="R20" s="112">
        <v>4</v>
      </c>
      <c r="S20" s="38">
        <v>1.35</v>
      </c>
      <c r="T20" s="38">
        <v>5</v>
      </c>
      <c r="U20" s="38">
        <f>R20+T20</f>
        <v>9</v>
      </c>
      <c r="V20" s="64" t="s">
        <v>24</v>
      </c>
    </row>
    <row r="21" spans="2:22" ht="12.75">
      <c r="B21" s="32">
        <v>4</v>
      </c>
      <c r="C21" s="100" t="s">
        <v>61</v>
      </c>
      <c r="D21" s="100" t="s">
        <v>63</v>
      </c>
      <c r="E21" s="66" t="s">
        <v>65</v>
      </c>
      <c r="F21" s="285"/>
      <c r="G21" s="285"/>
      <c r="H21" s="285"/>
      <c r="I21" s="285"/>
      <c r="J21" s="285"/>
      <c r="K21" s="285"/>
      <c r="L21" s="285"/>
      <c r="M21" s="286"/>
      <c r="N21" s="286"/>
      <c r="O21" s="286"/>
      <c r="P21" s="286"/>
      <c r="Q21" s="286"/>
      <c r="R21" s="111">
        <f>F21+G21+H21+I21+J21+K21+L21+M21+N21+O21+P21+Q21</f>
        <v>0</v>
      </c>
      <c r="S21" s="80"/>
      <c r="T21" s="80"/>
      <c r="U21" s="80">
        <f>R21+T21</f>
        <v>0</v>
      </c>
      <c r="V21" s="42" t="s">
        <v>259</v>
      </c>
    </row>
    <row r="24" spans="2:5" ht="15">
      <c r="B24" s="81" t="s">
        <v>52</v>
      </c>
      <c r="C24" s="81"/>
      <c r="D24" s="82"/>
      <c r="E24" t="s">
        <v>65</v>
      </c>
    </row>
    <row r="25" spans="2:3" ht="12.75">
      <c r="B25" s="83" t="s">
        <v>39</v>
      </c>
      <c r="C25" s="83"/>
    </row>
    <row r="26" spans="2:3" ht="12.75">
      <c r="B26" s="83" t="s">
        <v>78</v>
      </c>
      <c r="C26" s="83"/>
    </row>
    <row r="27" spans="2:3" ht="12.75">
      <c r="B27" s="83" t="s">
        <v>40</v>
      </c>
      <c r="C27" s="83"/>
    </row>
    <row r="28" spans="2:3" ht="13.5" thickBot="1">
      <c r="B28" s="83" t="s">
        <v>41</v>
      </c>
      <c r="C28" s="83"/>
    </row>
    <row r="29" spans="2:22" ht="12.75">
      <c r="B29" s="84" t="s">
        <v>25</v>
      </c>
      <c r="C29" s="85"/>
      <c r="D29" s="86"/>
      <c r="E29" s="114"/>
      <c r="F29" s="358" t="s">
        <v>51</v>
      </c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60"/>
      <c r="R29" s="106"/>
      <c r="S29" s="106"/>
      <c r="T29" s="88"/>
      <c r="U29" s="88"/>
      <c r="V29" s="96"/>
    </row>
    <row r="30" spans="2:22" ht="12.75">
      <c r="B30" s="89" t="s">
        <v>42</v>
      </c>
      <c r="C30" s="90" t="s">
        <v>43</v>
      </c>
      <c r="D30" s="91" t="s">
        <v>44</v>
      </c>
      <c r="E30" s="113" t="s">
        <v>45</v>
      </c>
      <c r="F30" s="373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5"/>
      <c r="R30" s="93" t="s">
        <v>46</v>
      </c>
      <c r="S30" s="93" t="s">
        <v>7</v>
      </c>
      <c r="T30" s="92" t="s">
        <v>6</v>
      </c>
      <c r="U30" s="92" t="s">
        <v>21</v>
      </c>
      <c r="V30" s="126" t="s">
        <v>2</v>
      </c>
    </row>
    <row r="31" spans="1:22" s="16" customFormat="1" ht="15.75" customHeight="1" thickBot="1">
      <c r="A31" s="10"/>
      <c r="B31" s="118"/>
      <c r="C31" s="118"/>
      <c r="D31" s="119"/>
      <c r="E31" s="120" t="s">
        <v>47</v>
      </c>
      <c r="F31" s="115">
        <v>1</v>
      </c>
      <c r="G31" s="116">
        <v>2</v>
      </c>
      <c r="H31" s="116">
        <v>3</v>
      </c>
      <c r="I31" s="116">
        <v>4</v>
      </c>
      <c r="J31" s="116" t="s">
        <v>260</v>
      </c>
      <c r="K31" s="116" t="s">
        <v>261</v>
      </c>
      <c r="L31" s="116">
        <v>6</v>
      </c>
      <c r="M31" s="116">
        <v>7</v>
      </c>
      <c r="N31" s="116">
        <v>8</v>
      </c>
      <c r="O31" s="116">
        <v>9</v>
      </c>
      <c r="P31" s="116">
        <v>10</v>
      </c>
      <c r="Q31" s="117"/>
      <c r="R31" s="107" t="s">
        <v>48</v>
      </c>
      <c r="S31" s="107"/>
      <c r="T31" s="121" t="s">
        <v>49</v>
      </c>
      <c r="U31" s="121"/>
      <c r="V31" s="104"/>
    </row>
    <row r="32" spans="2:22" ht="12.75" hidden="1">
      <c r="B32" s="32"/>
      <c r="C32" s="110"/>
      <c r="D32" s="110"/>
      <c r="E32" s="31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11"/>
      <c r="S32" s="80"/>
      <c r="T32" s="80"/>
      <c r="U32" s="80"/>
      <c r="V32" s="38"/>
    </row>
    <row r="33" spans="2:22" ht="12.75" hidden="1">
      <c r="B33" s="32"/>
      <c r="C33" s="110"/>
      <c r="D33" s="110"/>
      <c r="E33" s="31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12"/>
      <c r="S33" s="38"/>
      <c r="T33" s="38"/>
      <c r="U33" s="38"/>
      <c r="V33" s="38"/>
    </row>
    <row r="34" spans="2:22" ht="12.75">
      <c r="B34" s="155">
        <v>1</v>
      </c>
      <c r="C34" s="122" t="s">
        <v>54</v>
      </c>
      <c r="D34" s="122" t="s">
        <v>55</v>
      </c>
      <c r="E34" s="122" t="s">
        <v>56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/>
      <c r="R34" s="112">
        <f>F34+G34+H34+I34+J34+K34+L34+M34+N34+O34+P34+Q34</f>
        <v>0</v>
      </c>
      <c r="S34" s="38">
        <v>1.33</v>
      </c>
      <c r="T34" s="38">
        <v>3</v>
      </c>
      <c r="U34" s="38">
        <f aca="true" t="shared" si="0" ref="U34:U39">R34+T34</f>
        <v>3</v>
      </c>
      <c r="V34" s="64" t="s">
        <v>22</v>
      </c>
    </row>
    <row r="35" spans="1:22" ht="12" customHeight="1">
      <c r="A35" s="30"/>
      <c r="B35" s="32">
        <v>2</v>
      </c>
      <c r="C35" s="110" t="s">
        <v>262</v>
      </c>
      <c r="D35" s="110" t="s">
        <v>110</v>
      </c>
      <c r="E35" s="31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4</v>
      </c>
      <c r="M35" s="38">
        <v>0</v>
      </c>
      <c r="N35" s="38">
        <v>0</v>
      </c>
      <c r="O35" s="38">
        <v>0</v>
      </c>
      <c r="P35" s="38">
        <v>0</v>
      </c>
      <c r="Q35" s="38"/>
      <c r="R35" s="38">
        <f>F35+G35+H35+I35+J35+K35+L35+M35+N35+O35+P35+Q35</f>
        <v>4</v>
      </c>
      <c r="S35" s="38">
        <v>1.11</v>
      </c>
      <c r="T35" s="38">
        <v>0</v>
      </c>
      <c r="U35" s="38">
        <f t="shared" si="0"/>
        <v>4</v>
      </c>
      <c r="V35" s="64" t="s">
        <v>23</v>
      </c>
    </row>
    <row r="36" spans="2:22" ht="0.75" customHeight="1" hidden="1">
      <c r="B36" s="32">
        <v>3</v>
      </c>
      <c r="C36" s="105" t="s">
        <v>88</v>
      </c>
      <c r="D36" s="105" t="s">
        <v>89</v>
      </c>
      <c r="E36" s="31" t="s">
        <v>90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>
        <f>F36+G36+H36+I36+J36+K36+L36+M36+N36+O36+P36+Q36</f>
        <v>0</v>
      </c>
      <c r="S36" s="38"/>
      <c r="T36" s="38"/>
      <c r="U36" s="38">
        <f t="shared" si="0"/>
        <v>0</v>
      </c>
      <c r="V36" s="64"/>
    </row>
    <row r="37" spans="2:22" ht="12.75">
      <c r="B37" s="32">
        <v>3</v>
      </c>
      <c r="C37" s="110" t="s">
        <v>251</v>
      </c>
      <c r="D37" s="110" t="s">
        <v>252</v>
      </c>
      <c r="E37" s="31"/>
      <c r="F37" s="38">
        <v>0</v>
      </c>
      <c r="G37" s="38">
        <v>4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/>
      <c r="R37" s="38">
        <f>F37+G37+H37+I37+J37+K37+L37+M37+N37+O37+P37+Q37</f>
        <v>4</v>
      </c>
      <c r="S37" s="38">
        <v>1.32</v>
      </c>
      <c r="T37" s="38">
        <v>2</v>
      </c>
      <c r="U37" s="38">
        <f t="shared" si="0"/>
        <v>6</v>
      </c>
      <c r="V37" s="64" t="s">
        <v>24</v>
      </c>
    </row>
    <row r="38" spans="2:22" ht="12.75">
      <c r="B38" s="32">
        <v>4</v>
      </c>
      <c r="C38" s="110" t="s">
        <v>228</v>
      </c>
      <c r="D38" s="110" t="s">
        <v>230</v>
      </c>
      <c r="E38" s="31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4</v>
      </c>
      <c r="N38" s="38">
        <v>4</v>
      </c>
      <c r="O38" s="38">
        <v>0</v>
      </c>
      <c r="P38" s="38">
        <v>4</v>
      </c>
      <c r="Q38" s="38"/>
      <c r="R38" s="38">
        <f>F38+G38+H38+I38+J38+K38+L38+M38+N38+O38+P38+Q38</f>
        <v>12</v>
      </c>
      <c r="S38" s="38">
        <v>1.2</v>
      </c>
      <c r="T38" s="38">
        <v>0</v>
      </c>
      <c r="U38" s="38">
        <f t="shared" si="0"/>
        <v>12</v>
      </c>
      <c r="V38" s="38"/>
    </row>
    <row r="39" spans="2:22" ht="12.75">
      <c r="B39" s="32">
        <v>5</v>
      </c>
      <c r="C39" s="101" t="s">
        <v>70</v>
      </c>
      <c r="D39" s="101" t="s">
        <v>72</v>
      </c>
      <c r="E39" s="102" t="s">
        <v>76</v>
      </c>
      <c r="F39" s="38">
        <v>4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/>
      <c r="R39" s="38">
        <f>F39+G39+H39+I39+J39+K39+L39+M39+N39+O39+P39+Q39</f>
        <v>4</v>
      </c>
      <c r="S39" s="38">
        <v>1.51</v>
      </c>
      <c r="T39" s="38">
        <v>21</v>
      </c>
      <c r="U39" s="38">
        <f t="shared" si="0"/>
        <v>25</v>
      </c>
      <c r="V39" s="38"/>
    </row>
    <row r="40" spans="2:22" ht="12.75">
      <c r="B40" s="47">
        <v>6</v>
      </c>
      <c r="C40" s="42" t="s">
        <v>105</v>
      </c>
      <c r="D40" s="42" t="s">
        <v>106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42" t="s">
        <v>259</v>
      </c>
    </row>
    <row r="42" spans="2:4" ht="15">
      <c r="B42" s="81" t="s">
        <v>117</v>
      </c>
      <c r="C42" s="81"/>
      <c r="D42" s="82"/>
    </row>
    <row r="43" spans="2:3" ht="12.75">
      <c r="B43" s="83" t="s">
        <v>39</v>
      </c>
      <c r="C43" s="83"/>
    </row>
    <row r="44" spans="2:3" ht="12.75">
      <c r="B44" s="83" t="s">
        <v>118</v>
      </c>
      <c r="C44" s="83"/>
    </row>
    <row r="45" spans="2:3" ht="12.75">
      <c r="B45" s="83" t="s">
        <v>40</v>
      </c>
      <c r="C45" s="83"/>
    </row>
    <row r="46" spans="2:3" ht="13.5" thickBot="1">
      <c r="B46" s="83" t="s">
        <v>41</v>
      </c>
      <c r="C46" s="83"/>
    </row>
    <row r="47" spans="2:22" ht="12.75">
      <c r="B47" s="84" t="s">
        <v>25</v>
      </c>
      <c r="C47" s="85"/>
      <c r="D47" s="86"/>
      <c r="E47" s="114"/>
      <c r="F47" s="358" t="s">
        <v>51</v>
      </c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60"/>
      <c r="R47" s="106"/>
      <c r="S47" s="106"/>
      <c r="T47" s="88"/>
      <c r="U47" s="88"/>
      <c r="V47" s="96"/>
    </row>
    <row r="48" spans="2:22" ht="12.75">
      <c r="B48" s="89" t="s">
        <v>42</v>
      </c>
      <c r="C48" s="90" t="s">
        <v>43</v>
      </c>
      <c r="D48" s="91" t="s">
        <v>44</v>
      </c>
      <c r="E48" s="113" t="s">
        <v>45</v>
      </c>
      <c r="F48" s="373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5"/>
      <c r="R48" s="93" t="s">
        <v>46</v>
      </c>
      <c r="S48" s="93" t="s">
        <v>7</v>
      </c>
      <c r="T48" s="92" t="s">
        <v>6</v>
      </c>
      <c r="U48" s="92" t="s">
        <v>21</v>
      </c>
      <c r="V48" s="126" t="s">
        <v>2</v>
      </c>
    </row>
    <row r="49" spans="1:22" s="16" customFormat="1" ht="15.75" customHeight="1" thickBot="1">
      <c r="A49" s="10"/>
      <c r="B49" s="118"/>
      <c r="C49" s="118"/>
      <c r="D49" s="119"/>
      <c r="E49" s="120" t="s">
        <v>47</v>
      </c>
      <c r="F49" s="115">
        <v>1</v>
      </c>
      <c r="G49" s="116">
        <v>2</v>
      </c>
      <c r="H49" s="116">
        <v>3</v>
      </c>
      <c r="I49" s="116">
        <v>4</v>
      </c>
      <c r="J49" s="116" t="s">
        <v>260</v>
      </c>
      <c r="K49" s="116" t="s">
        <v>261</v>
      </c>
      <c r="L49" s="116">
        <v>6</v>
      </c>
      <c r="M49" s="116">
        <v>7</v>
      </c>
      <c r="N49" s="116" t="s">
        <v>263</v>
      </c>
      <c r="O49" s="116" t="s">
        <v>264</v>
      </c>
      <c r="P49" s="116">
        <v>9</v>
      </c>
      <c r="Q49" s="117">
        <v>10</v>
      </c>
      <c r="R49" s="107" t="s">
        <v>48</v>
      </c>
      <c r="S49" s="107"/>
      <c r="T49" s="121" t="s">
        <v>49</v>
      </c>
      <c r="U49" s="121"/>
      <c r="V49" s="104"/>
    </row>
    <row r="50" spans="2:22" ht="12.75">
      <c r="B50" s="32">
        <v>1</v>
      </c>
      <c r="C50" s="110" t="s">
        <v>265</v>
      </c>
      <c r="D50" s="110" t="s">
        <v>252</v>
      </c>
      <c r="E50" s="31"/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112">
        <v>0</v>
      </c>
      <c r="S50" s="38">
        <v>1.33</v>
      </c>
      <c r="T50" s="42">
        <v>3</v>
      </c>
      <c r="U50" s="38">
        <f>R50+T50</f>
        <v>3</v>
      </c>
      <c r="V50" s="178" t="s">
        <v>22</v>
      </c>
    </row>
    <row r="51" spans="2:22" ht="12.75">
      <c r="B51" s="155">
        <v>2</v>
      </c>
      <c r="C51" s="109" t="s">
        <v>228</v>
      </c>
      <c r="D51" s="109" t="s">
        <v>229</v>
      </c>
      <c r="E51" s="78"/>
      <c r="F51" s="38">
        <v>0</v>
      </c>
      <c r="G51" s="38">
        <v>0</v>
      </c>
      <c r="H51" s="38">
        <v>4</v>
      </c>
      <c r="I51" s="38">
        <v>0</v>
      </c>
      <c r="J51" s="38">
        <v>0</v>
      </c>
      <c r="K51" s="38">
        <v>4</v>
      </c>
      <c r="L51" s="38">
        <v>4</v>
      </c>
      <c r="M51" s="38">
        <v>0</v>
      </c>
      <c r="N51" s="38">
        <v>0</v>
      </c>
      <c r="O51" s="38">
        <v>0</v>
      </c>
      <c r="P51" s="38">
        <v>0</v>
      </c>
      <c r="Q51" s="38">
        <v>4</v>
      </c>
      <c r="R51" s="112">
        <v>16</v>
      </c>
      <c r="S51" s="38">
        <v>1.23</v>
      </c>
      <c r="T51" s="38">
        <v>0</v>
      </c>
      <c r="U51" s="38">
        <f>R51+T51</f>
        <v>16</v>
      </c>
      <c r="V51" s="178" t="s">
        <v>23</v>
      </c>
    </row>
    <row r="52" spans="2:22" ht="12.75">
      <c r="B52" s="32">
        <v>3</v>
      </c>
      <c r="C52" s="110" t="s">
        <v>105</v>
      </c>
      <c r="D52" s="110" t="s">
        <v>109</v>
      </c>
      <c r="E52" s="31"/>
      <c r="F52" s="38">
        <v>0</v>
      </c>
      <c r="G52" s="38">
        <v>4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4</v>
      </c>
      <c r="O52" s="38">
        <v>4</v>
      </c>
      <c r="P52" s="38">
        <v>0</v>
      </c>
      <c r="Q52" s="38">
        <v>4</v>
      </c>
      <c r="R52" s="112">
        <v>16</v>
      </c>
      <c r="S52" s="38">
        <v>1.24</v>
      </c>
      <c r="T52" s="38">
        <v>0</v>
      </c>
      <c r="U52" s="38">
        <f>R52+T52</f>
        <v>16</v>
      </c>
      <c r="V52" s="178" t="s">
        <v>24</v>
      </c>
    </row>
    <row r="53" spans="2:21" ht="12.75">
      <c r="B53" s="32">
        <v>4</v>
      </c>
      <c r="C53" s="110" t="s">
        <v>262</v>
      </c>
      <c r="D53" s="110" t="s">
        <v>110</v>
      </c>
      <c r="E53" s="31"/>
      <c r="F53" s="38">
        <v>4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4</v>
      </c>
      <c r="M53" s="38">
        <v>0</v>
      </c>
      <c r="N53" s="38">
        <v>0</v>
      </c>
      <c r="O53" s="38">
        <v>0</v>
      </c>
      <c r="P53" s="38">
        <v>0</v>
      </c>
      <c r="Q53" s="38">
        <v>4</v>
      </c>
      <c r="R53" s="112">
        <v>12</v>
      </c>
      <c r="S53" s="38">
        <v>1.41</v>
      </c>
      <c r="T53" s="38">
        <v>11</v>
      </c>
      <c r="U53" s="38">
        <f>R53+T53</f>
        <v>23</v>
      </c>
    </row>
  </sheetData>
  <sheetProtection/>
  <mergeCells count="3">
    <mergeCell ref="F12:Q13"/>
    <mergeCell ref="F29:Q30"/>
    <mergeCell ref="F47:Q48"/>
  </mergeCells>
  <printOptions/>
  <pageMargins left="0.15748031496062992" right="0.15748031496062992" top="0.24" bottom="0.17" header="0.25" footer="0.5118110236220472"/>
  <pageSetup fitToHeight="4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89"/>
  <sheetViews>
    <sheetView zoomScalePageLayoutView="0" workbookViewId="0" topLeftCell="A1">
      <selection activeCell="D58" sqref="D58"/>
    </sheetView>
  </sheetViews>
  <sheetFormatPr defaultColWidth="9.140625" defaultRowHeight="12.75"/>
  <cols>
    <col min="1" max="1" width="2.8515625" style="0" customWidth="1"/>
    <col min="2" max="2" width="4.57421875" style="0" customWidth="1"/>
    <col min="3" max="3" width="31.00390625" style="0" customWidth="1"/>
    <col min="4" max="4" width="18.00390625" style="0" customWidth="1"/>
    <col min="5" max="5" width="52.00390625" style="0" customWidth="1"/>
    <col min="6" max="6" width="14.8515625" style="0" customWidth="1"/>
    <col min="7" max="7" width="10.8515625" style="0" customWidth="1"/>
    <col min="8" max="8" width="12.7109375" style="0" customWidth="1"/>
    <col min="9" max="9" width="7.8515625" style="0" customWidth="1"/>
    <col min="10" max="10" width="8.57421875" style="0" customWidth="1"/>
    <col min="11" max="11" width="3.7109375" style="0" customWidth="1"/>
    <col min="12" max="12" width="12.421875" style="0" customWidth="1"/>
    <col min="13" max="13" width="11.00390625" style="0" customWidth="1"/>
    <col min="14" max="17" width="3.7109375" style="0" customWidth="1"/>
    <col min="18" max="18" width="9.00390625" style="0" customWidth="1"/>
    <col min="19" max="19" width="7.140625" style="0" customWidth="1"/>
    <col min="20" max="20" width="7.57421875" style="0" customWidth="1"/>
  </cols>
  <sheetData>
    <row r="2" ht="3.75" customHeight="1" thickBot="1"/>
    <row r="3" spans="2:3" ht="13.5" hidden="1" thickBot="1">
      <c r="B3" s="1" t="s">
        <v>3</v>
      </c>
      <c r="C3" s="1"/>
    </row>
    <row r="4" ht="13.5" hidden="1" thickBot="1">
      <c r="B4" s="1" t="s">
        <v>26</v>
      </c>
    </row>
    <row r="5" ht="13.5" hidden="1" thickBot="1">
      <c r="B5" s="1" t="s">
        <v>27</v>
      </c>
    </row>
    <row r="6" ht="13.5" hidden="1" thickBot="1">
      <c r="B6" s="1"/>
    </row>
    <row r="7" ht="13.5" hidden="1" thickBot="1">
      <c r="B7" s="1" t="s">
        <v>53</v>
      </c>
    </row>
    <row r="8" ht="13.5" hidden="1" thickBot="1"/>
    <row r="9" spans="2:8" ht="13.5" hidden="1" thickBot="1">
      <c r="B9" s="84" t="s">
        <v>25</v>
      </c>
      <c r="C9" s="85"/>
      <c r="D9" s="86"/>
      <c r="E9" s="87"/>
      <c r="F9" s="96"/>
      <c r="G9" s="96"/>
      <c r="H9" s="96"/>
    </row>
    <row r="10" spans="2:10" ht="13.5" hidden="1" thickBot="1">
      <c r="B10" s="89" t="s">
        <v>42</v>
      </c>
      <c r="C10" s="90" t="s">
        <v>43</v>
      </c>
      <c r="D10" s="91" t="s">
        <v>44</v>
      </c>
      <c r="E10" s="89" t="s">
        <v>45</v>
      </c>
      <c r="F10" s="97" t="s">
        <v>137</v>
      </c>
      <c r="G10" s="97" t="s">
        <v>143</v>
      </c>
      <c r="H10" s="97" t="s">
        <v>66</v>
      </c>
      <c r="I10" s="97" t="s">
        <v>190</v>
      </c>
      <c r="J10" s="97" t="s">
        <v>192</v>
      </c>
    </row>
    <row r="11" spans="2:10" ht="13.5" hidden="1" thickBot="1">
      <c r="B11" s="89"/>
      <c r="C11" s="89"/>
      <c r="D11" s="94"/>
      <c r="E11" s="89" t="s">
        <v>47</v>
      </c>
      <c r="F11" s="104"/>
      <c r="G11" s="104"/>
      <c r="H11" s="104"/>
      <c r="I11" t="s">
        <v>191</v>
      </c>
      <c r="J11" t="s">
        <v>191</v>
      </c>
    </row>
    <row r="12" spans="2:8" ht="15.75" customHeight="1" hidden="1" thickBot="1">
      <c r="B12" s="31">
        <v>1</v>
      </c>
      <c r="C12" s="31" t="s">
        <v>57</v>
      </c>
      <c r="D12" s="31" t="s">
        <v>58</v>
      </c>
      <c r="E12" s="31" t="s">
        <v>59</v>
      </c>
      <c r="F12" s="130"/>
      <c r="G12" s="32"/>
      <c r="H12" s="32" t="s">
        <v>60</v>
      </c>
    </row>
    <row r="13" spans="2:8" ht="15.75" customHeight="1" hidden="1" thickBot="1">
      <c r="B13" s="31">
        <v>2</v>
      </c>
      <c r="C13" s="110" t="s">
        <v>105</v>
      </c>
      <c r="D13" s="110" t="s">
        <v>106</v>
      </c>
      <c r="E13" s="31" t="s">
        <v>112</v>
      </c>
      <c r="F13" s="130"/>
      <c r="G13" s="32" t="s">
        <v>60</v>
      </c>
      <c r="H13" s="32"/>
    </row>
    <row r="14" spans="1:8" s="16" customFormat="1" ht="15.75" customHeight="1" hidden="1" thickBot="1">
      <c r="A14" s="10"/>
      <c r="B14" s="31">
        <v>3</v>
      </c>
      <c r="C14" s="110" t="s">
        <v>105</v>
      </c>
      <c r="D14" s="110" t="s">
        <v>109</v>
      </c>
      <c r="E14" s="31" t="s">
        <v>114</v>
      </c>
      <c r="F14" s="130"/>
      <c r="G14" s="32" t="s">
        <v>60</v>
      </c>
      <c r="H14" s="32"/>
    </row>
    <row r="15" spans="2:8" ht="15.75" customHeight="1" hidden="1" thickBot="1">
      <c r="B15" s="31">
        <v>4</v>
      </c>
      <c r="C15" s="110" t="s">
        <v>136</v>
      </c>
      <c r="D15" s="110" t="s">
        <v>110</v>
      </c>
      <c r="E15" s="31" t="s">
        <v>115</v>
      </c>
      <c r="F15" s="130"/>
      <c r="G15" s="32" t="s">
        <v>60</v>
      </c>
      <c r="H15" s="32"/>
    </row>
    <row r="16" spans="2:8" ht="15.75" customHeight="1" hidden="1" thickBot="1">
      <c r="B16" s="31">
        <v>5</v>
      </c>
      <c r="C16" s="110" t="s">
        <v>136</v>
      </c>
      <c r="D16" s="110" t="s">
        <v>111</v>
      </c>
      <c r="E16" s="31" t="s">
        <v>116</v>
      </c>
      <c r="F16" s="130"/>
      <c r="G16" s="32" t="s">
        <v>60</v>
      </c>
      <c r="H16" s="32"/>
    </row>
    <row r="17" spans="2:8" ht="12" customHeight="1" hidden="1" thickBot="1">
      <c r="B17" s="31">
        <v>6</v>
      </c>
      <c r="C17" s="31" t="s">
        <v>145</v>
      </c>
      <c r="D17" s="31" t="s">
        <v>144</v>
      </c>
      <c r="E17" s="31" t="s">
        <v>147</v>
      </c>
      <c r="F17" s="32"/>
      <c r="G17" s="32" t="s">
        <v>60</v>
      </c>
      <c r="H17" s="32"/>
    </row>
    <row r="18" spans="2:8" ht="15.75" customHeight="1" hidden="1" thickBot="1">
      <c r="B18" s="31">
        <v>7</v>
      </c>
      <c r="C18" s="31" t="s">
        <v>146</v>
      </c>
      <c r="D18" s="31" t="s">
        <v>144</v>
      </c>
      <c r="E18" s="31" t="s">
        <v>147</v>
      </c>
      <c r="F18" s="32"/>
      <c r="G18" s="32" t="s">
        <v>60</v>
      </c>
      <c r="H18" s="32"/>
    </row>
    <row r="19" spans="2:8" ht="15.75" customHeight="1" hidden="1" thickBot="1">
      <c r="B19" s="31">
        <v>8</v>
      </c>
      <c r="C19" s="157" t="s">
        <v>151</v>
      </c>
      <c r="D19" s="157" t="s">
        <v>152</v>
      </c>
      <c r="E19" s="158" t="s">
        <v>153</v>
      </c>
      <c r="F19" s="159"/>
      <c r="G19" s="159" t="s">
        <v>60</v>
      </c>
      <c r="H19" s="159"/>
    </row>
    <row r="20" spans="2:8" ht="15.75" customHeight="1" hidden="1" thickBot="1">
      <c r="B20" s="31">
        <v>9</v>
      </c>
      <c r="C20" s="30" t="s">
        <v>159</v>
      </c>
      <c r="D20" s="30" t="s">
        <v>158</v>
      </c>
      <c r="E20" s="30" t="s">
        <v>157</v>
      </c>
      <c r="F20" s="30"/>
      <c r="G20" s="30" t="s">
        <v>60</v>
      </c>
      <c r="H20" s="30"/>
    </row>
    <row r="21" spans="2:8" ht="15.75" customHeight="1" hidden="1" thickBot="1">
      <c r="B21" s="31">
        <v>10</v>
      </c>
      <c r="C21" s="154" t="s">
        <v>163</v>
      </c>
      <c r="D21" s="154" t="s">
        <v>164</v>
      </c>
      <c r="E21" s="152" t="s">
        <v>171</v>
      </c>
      <c r="F21" s="30"/>
      <c r="G21" s="30" t="s">
        <v>60</v>
      </c>
      <c r="H21" s="30"/>
    </row>
    <row r="22" spans="2:8" ht="15.75" customHeight="1" hidden="1" thickBot="1">
      <c r="B22" s="31">
        <v>11</v>
      </c>
      <c r="C22" s="154" t="s">
        <v>163</v>
      </c>
      <c r="D22" s="154" t="s">
        <v>165</v>
      </c>
      <c r="E22" s="152" t="s">
        <v>172</v>
      </c>
      <c r="F22" s="30"/>
      <c r="G22" s="30" t="s">
        <v>60</v>
      </c>
      <c r="H22" s="30"/>
    </row>
    <row r="23" spans="2:8" ht="15.75" customHeight="1" hidden="1" thickBot="1">
      <c r="B23" s="31">
        <v>12</v>
      </c>
      <c r="C23" s="154" t="s">
        <v>166</v>
      </c>
      <c r="D23" s="154" t="s">
        <v>165</v>
      </c>
      <c r="E23" s="152" t="s">
        <v>172</v>
      </c>
      <c r="F23" s="30"/>
      <c r="G23" s="30" t="s">
        <v>60</v>
      </c>
      <c r="H23" s="30"/>
    </row>
    <row r="24" spans="2:8" ht="15.75" customHeight="1" hidden="1" thickBot="1">
      <c r="B24" s="31">
        <v>13</v>
      </c>
      <c r="C24" s="31" t="s">
        <v>140</v>
      </c>
      <c r="D24" s="31" t="s">
        <v>139</v>
      </c>
      <c r="E24" s="31" t="s">
        <v>142</v>
      </c>
      <c r="F24" s="32" t="s">
        <v>60</v>
      </c>
      <c r="G24" s="32"/>
      <c r="H24" s="32"/>
    </row>
    <row r="25" spans="2:8" ht="15.75" customHeight="1" hidden="1" thickBot="1">
      <c r="B25" s="31">
        <v>14</v>
      </c>
      <c r="C25" s="78" t="s">
        <v>141</v>
      </c>
      <c r="D25" s="78" t="s">
        <v>139</v>
      </c>
      <c r="E25" s="78" t="s">
        <v>142</v>
      </c>
      <c r="F25" s="155" t="s">
        <v>60</v>
      </c>
      <c r="G25" s="155"/>
      <c r="H25" s="155"/>
    </row>
    <row r="26" spans="2:8" ht="15.75" customHeight="1" hidden="1" thickBot="1">
      <c r="B26" s="31">
        <v>15</v>
      </c>
      <c r="C26" s="154" t="s">
        <v>167</v>
      </c>
      <c r="D26" s="154" t="s">
        <v>168</v>
      </c>
      <c r="E26" s="152" t="s">
        <v>173</v>
      </c>
      <c r="F26" s="30" t="s">
        <v>60</v>
      </c>
      <c r="G26" s="30"/>
      <c r="H26" s="30"/>
    </row>
    <row r="27" spans="2:8" ht="15.75" customHeight="1" hidden="1" thickBot="1">
      <c r="B27" s="31">
        <v>16</v>
      </c>
      <c r="C27" s="154" t="s">
        <v>169</v>
      </c>
      <c r="D27" s="154" t="s">
        <v>170</v>
      </c>
      <c r="E27" s="152" t="s">
        <v>174</v>
      </c>
      <c r="F27" s="30" t="s">
        <v>60</v>
      </c>
      <c r="G27" s="30"/>
      <c r="H27" s="30"/>
    </row>
    <row r="28" spans="2:8" ht="15.75" customHeight="1" hidden="1" thickBot="1">
      <c r="B28" s="31">
        <v>17</v>
      </c>
      <c r="C28" s="100" t="s">
        <v>61</v>
      </c>
      <c r="D28" s="100" t="s">
        <v>62</v>
      </c>
      <c r="E28" s="31" t="s">
        <v>64</v>
      </c>
      <c r="F28" s="130"/>
      <c r="G28" s="32"/>
      <c r="H28" s="32" t="s">
        <v>60</v>
      </c>
    </row>
    <row r="29" spans="2:8" ht="13.5" hidden="1" thickBot="1">
      <c r="B29" s="31">
        <v>18</v>
      </c>
      <c r="C29" s="110" t="s">
        <v>107</v>
      </c>
      <c r="D29" s="110" t="s">
        <v>108</v>
      </c>
      <c r="E29" s="31" t="s">
        <v>113</v>
      </c>
      <c r="F29" s="130"/>
      <c r="G29" s="32"/>
      <c r="H29" s="32" t="s">
        <v>60</v>
      </c>
    </row>
    <row r="30" spans="2:8" ht="13.5" hidden="1" thickBot="1">
      <c r="B30" s="31">
        <v>19</v>
      </c>
      <c r="C30" s="31" t="s">
        <v>148</v>
      </c>
      <c r="D30" s="31" t="s">
        <v>149</v>
      </c>
      <c r="E30" s="31" t="s">
        <v>150</v>
      </c>
      <c r="F30" s="32"/>
      <c r="G30" s="32"/>
      <c r="H30" s="32" t="s">
        <v>60</v>
      </c>
    </row>
    <row r="31" spans="2:8" ht="13.5" hidden="1" thickBot="1">
      <c r="B31" s="31">
        <v>20</v>
      </c>
      <c r="C31" s="30" t="s">
        <v>148</v>
      </c>
      <c r="D31" s="30" t="s">
        <v>156</v>
      </c>
      <c r="E31" s="30" t="s">
        <v>157</v>
      </c>
      <c r="F31" s="30"/>
      <c r="G31" s="30"/>
      <c r="H31" s="30" t="s">
        <v>60</v>
      </c>
    </row>
    <row r="32" spans="2:8" ht="13.5" hidden="1" thickBot="1">
      <c r="B32" s="31">
        <v>21</v>
      </c>
      <c r="C32" s="153" t="s">
        <v>177</v>
      </c>
      <c r="D32" s="153" t="s">
        <v>152</v>
      </c>
      <c r="E32" s="153" t="s">
        <v>180</v>
      </c>
      <c r="F32" s="30" t="s">
        <v>60</v>
      </c>
      <c r="G32" s="30"/>
      <c r="H32" s="30"/>
    </row>
    <row r="33" spans="2:8" ht="13.5" hidden="1" thickBot="1">
      <c r="B33" s="31">
        <v>22</v>
      </c>
      <c r="C33" s="153" t="s">
        <v>178</v>
      </c>
      <c r="D33" s="153" t="s">
        <v>179</v>
      </c>
      <c r="E33" s="153" t="s">
        <v>181</v>
      </c>
      <c r="F33" s="30"/>
      <c r="G33" s="30"/>
      <c r="H33" s="30"/>
    </row>
    <row r="34" spans="2:8" ht="13.5" hidden="1" thickBot="1">
      <c r="B34" s="31">
        <v>23</v>
      </c>
      <c r="C34" s="164" t="s">
        <v>182</v>
      </c>
      <c r="D34" s="164" t="s">
        <v>183</v>
      </c>
      <c r="E34" s="166" t="s">
        <v>184</v>
      </c>
      <c r="F34" s="30"/>
      <c r="G34" s="30"/>
      <c r="H34" s="30"/>
    </row>
    <row r="35" spans="2:8" ht="13.5" hidden="1" thickBot="1">
      <c r="B35" s="31">
        <v>24</v>
      </c>
      <c r="C35" s="162" t="s">
        <v>185</v>
      </c>
      <c r="D35" s="165" t="s">
        <v>183</v>
      </c>
      <c r="E35" s="167" t="s">
        <v>184</v>
      </c>
      <c r="F35" s="30"/>
      <c r="G35" s="30"/>
      <c r="H35" s="30"/>
    </row>
    <row r="36" spans="2:8" ht="13.5" hidden="1" thickBot="1">
      <c r="B36" s="31">
        <v>25</v>
      </c>
      <c r="C36" s="153" t="s">
        <v>189</v>
      </c>
      <c r="D36" s="153" t="s">
        <v>187</v>
      </c>
      <c r="E36" s="153" t="s">
        <v>188</v>
      </c>
      <c r="F36" s="30"/>
      <c r="G36" s="30"/>
      <c r="H36" s="30"/>
    </row>
    <row r="37" spans="2:8" ht="13.5" hidden="1" thickBot="1">
      <c r="B37" s="31">
        <v>26</v>
      </c>
      <c r="C37" s="153"/>
      <c r="D37" s="153"/>
      <c r="E37" s="153"/>
      <c r="F37" s="30"/>
      <c r="G37" s="30"/>
      <c r="H37" s="30"/>
    </row>
    <row r="38" spans="2:8" ht="13.5" hidden="1" thickBot="1">
      <c r="B38" s="31">
        <v>27</v>
      </c>
      <c r="C38" s="153"/>
      <c r="D38" s="153"/>
      <c r="E38" s="153"/>
      <c r="F38" s="30"/>
      <c r="G38" s="30" t="s">
        <v>60</v>
      </c>
      <c r="H38" s="30"/>
    </row>
    <row r="39" spans="2:6" ht="13.5" hidden="1" thickBot="1">
      <c r="B39" s="156"/>
      <c r="C39" s="162"/>
      <c r="D39" s="162"/>
      <c r="E39" s="163"/>
      <c r="F39" t="s">
        <v>60</v>
      </c>
    </row>
    <row r="40" spans="1:8" s="16" customFormat="1" ht="15.75" customHeight="1" hidden="1" thickBot="1">
      <c r="A40" s="10"/>
      <c r="B40" s="156"/>
      <c r="C40" s="162"/>
      <c r="D40" s="162"/>
      <c r="E40" s="163"/>
      <c r="F40"/>
      <c r="G40" t="s">
        <v>60</v>
      </c>
      <c r="H40"/>
    </row>
    <row r="41" spans="6:7" ht="13.5" hidden="1" thickBot="1">
      <c r="F41" t="s">
        <v>60</v>
      </c>
      <c r="G41" t="s">
        <v>60</v>
      </c>
    </row>
    <row r="42" spans="2:5" ht="13.5" thickBot="1">
      <c r="B42" s="308" t="s">
        <v>125</v>
      </c>
      <c r="C42" s="309"/>
      <c r="D42" s="309"/>
      <c r="E42" s="367"/>
    </row>
    <row r="43" spans="2:8" ht="25.5">
      <c r="B43" s="368" t="s">
        <v>175</v>
      </c>
      <c r="C43" s="368"/>
      <c r="D43" s="368"/>
      <c r="E43" s="368"/>
      <c r="F43" s="213">
        <v>0.625</v>
      </c>
      <c r="G43" s="16"/>
      <c r="H43" s="16"/>
    </row>
    <row r="44" spans="2:3" ht="12.75">
      <c r="B44" s="369" t="s">
        <v>137</v>
      </c>
      <c r="C44" s="369"/>
    </row>
    <row r="45" spans="2:5" ht="12.75" hidden="1">
      <c r="B45" s="8"/>
      <c r="C45" s="153"/>
      <c r="D45" s="153"/>
      <c r="E45" s="153"/>
    </row>
    <row r="46" spans="2:5" s="172" customFormat="1" ht="12.75">
      <c r="B46" s="253">
        <v>1</v>
      </c>
      <c r="C46" s="254" t="s">
        <v>167</v>
      </c>
      <c r="D46" s="254" t="s">
        <v>168</v>
      </c>
      <c r="E46" s="255" t="s">
        <v>173</v>
      </c>
    </row>
    <row r="47" spans="2:5" s="172" customFormat="1" ht="12.75">
      <c r="B47" s="253">
        <v>2</v>
      </c>
      <c r="C47" s="254" t="s">
        <v>169</v>
      </c>
      <c r="D47" s="254" t="s">
        <v>170</v>
      </c>
      <c r="E47" s="255" t="s">
        <v>174</v>
      </c>
    </row>
    <row r="48" spans="2:5" s="172" customFormat="1" ht="12.75">
      <c r="B48" s="253">
        <v>3</v>
      </c>
      <c r="C48" s="254" t="s">
        <v>247</v>
      </c>
      <c r="D48" s="254" t="s">
        <v>152</v>
      </c>
      <c r="E48" s="255" t="s">
        <v>180</v>
      </c>
    </row>
    <row r="49" spans="2:5" s="172" customFormat="1" ht="12.75">
      <c r="B49" s="253"/>
      <c r="C49" s="254"/>
      <c r="D49" s="256" t="s">
        <v>249</v>
      </c>
      <c r="E49" s="255"/>
    </row>
    <row r="50" spans="2:5" ht="12.75">
      <c r="B50" s="8">
        <v>4</v>
      </c>
      <c r="C50" s="31" t="s">
        <v>140</v>
      </c>
      <c r="D50" s="31" t="s">
        <v>139</v>
      </c>
      <c r="E50" s="31" t="s">
        <v>142</v>
      </c>
    </row>
    <row r="51" spans="2:5" ht="12.75">
      <c r="B51" s="8">
        <v>5</v>
      </c>
      <c r="C51" s="154" t="s">
        <v>182</v>
      </c>
      <c r="D51" s="154" t="s">
        <v>183</v>
      </c>
      <c r="E51" s="152" t="s">
        <v>184</v>
      </c>
    </row>
    <row r="52" spans="2:5" ht="12.75">
      <c r="B52" s="8">
        <v>6</v>
      </c>
      <c r="C52" s="154" t="s">
        <v>186</v>
      </c>
      <c r="D52" s="154" t="s">
        <v>187</v>
      </c>
      <c r="E52" s="152" t="s">
        <v>188</v>
      </c>
    </row>
    <row r="53" spans="2:5" ht="5.25" customHeight="1" hidden="1">
      <c r="B53" s="8"/>
      <c r="C53" s="154"/>
      <c r="D53" s="154"/>
      <c r="E53" s="152"/>
    </row>
    <row r="54" spans="2:5" ht="12.75" hidden="1">
      <c r="B54" s="8"/>
      <c r="C54" s="154"/>
      <c r="D54" s="154"/>
      <c r="E54" s="152"/>
    </row>
    <row r="55" spans="2:5" ht="12.75" hidden="1">
      <c r="B55" s="8"/>
      <c r="C55" s="154"/>
      <c r="D55" s="154"/>
      <c r="E55" s="152"/>
    </row>
    <row r="56" spans="2:5" ht="12.75" hidden="1">
      <c r="B56" s="8"/>
      <c r="C56" s="31"/>
      <c r="D56" s="31"/>
      <c r="E56" s="31"/>
    </row>
    <row r="57" spans="2:5" ht="12.75">
      <c r="B57" s="8">
        <v>7</v>
      </c>
      <c r="C57" s="31" t="s">
        <v>250</v>
      </c>
      <c r="D57" s="31" t="s">
        <v>139</v>
      </c>
      <c r="E57" s="31" t="s">
        <v>142</v>
      </c>
    </row>
    <row r="58" ht="12.75">
      <c r="E58" s="163"/>
    </row>
    <row r="60" ht="12.75">
      <c r="B60" s="160" t="s">
        <v>143</v>
      </c>
    </row>
    <row r="61" spans="2:5" ht="0.75" customHeight="1">
      <c r="B61" s="8">
        <v>1</v>
      </c>
      <c r="C61" s="110" t="s">
        <v>136</v>
      </c>
      <c r="D61" s="110" t="s">
        <v>110</v>
      </c>
      <c r="E61" s="31" t="s">
        <v>115</v>
      </c>
    </row>
    <row r="62" spans="2:5" ht="12.75">
      <c r="B62" s="8">
        <v>1</v>
      </c>
      <c r="C62" s="110" t="s">
        <v>163</v>
      </c>
      <c r="D62" s="110" t="s">
        <v>165</v>
      </c>
      <c r="E62" s="152" t="s">
        <v>172</v>
      </c>
    </row>
    <row r="63" spans="2:5" ht="12.75" hidden="1">
      <c r="B63" s="8">
        <v>2</v>
      </c>
      <c r="C63" s="154" t="s">
        <v>145</v>
      </c>
      <c r="D63" s="154" t="s">
        <v>144</v>
      </c>
      <c r="E63" s="31" t="s">
        <v>147</v>
      </c>
    </row>
    <row r="64" spans="2:5" ht="12.75">
      <c r="B64" s="8">
        <v>2</v>
      </c>
      <c r="C64" s="153" t="s">
        <v>178</v>
      </c>
      <c r="D64" s="153" t="s">
        <v>179</v>
      </c>
      <c r="E64" s="153" t="s">
        <v>181</v>
      </c>
    </row>
    <row r="65" spans="2:5" ht="12.75">
      <c r="B65" s="8">
        <v>3</v>
      </c>
      <c r="C65" s="31" t="s">
        <v>185</v>
      </c>
      <c r="D65" s="31" t="s">
        <v>183</v>
      </c>
      <c r="E65" s="170" t="s">
        <v>184</v>
      </c>
    </row>
    <row r="66" spans="2:9" ht="12" customHeight="1" hidden="1">
      <c r="B66" s="8">
        <v>5</v>
      </c>
      <c r="C66" s="154" t="s">
        <v>146</v>
      </c>
      <c r="D66" s="154" t="s">
        <v>144</v>
      </c>
      <c r="E66" s="152" t="s">
        <v>147</v>
      </c>
      <c r="H66" s="16"/>
      <c r="I66" s="16"/>
    </row>
    <row r="67" spans="2:9" ht="12.75" hidden="1">
      <c r="B67" s="8">
        <v>7</v>
      </c>
      <c r="C67" s="110" t="s">
        <v>105</v>
      </c>
      <c r="D67" s="110" t="s">
        <v>106</v>
      </c>
      <c r="E67" s="110" t="s">
        <v>105</v>
      </c>
      <c r="H67" s="16"/>
      <c r="I67" s="16"/>
    </row>
    <row r="68" spans="2:9" ht="12.75">
      <c r="B68" s="8">
        <v>4</v>
      </c>
      <c r="C68" s="157" t="s">
        <v>151</v>
      </c>
      <c r="D68" s="157" t="s">
        <v>152</v>
      </c>
      <c r="E68" s="158" t="s">
        <v>153</v>
      </c>
      <c r="H68" s="16"/>
      <c r="I68" s="169"/>
    </row>
    <row r="69" spans="2:9" ht="12.75" hidden="1">
      <c r="B69" s="8">
        <v>7</v>
      </c>
      <c r="C69" s="30" t="s">
        <v>159</v>
      </c>
      <c r="D69" s="30" t="s">
        <v>158</v>
      </c>
      <c r="E69" s="30" t="s">
        <v>157</v>
      </c>
      <c r="H69" s="16"/>
      <c r="I69" s="16"/>
    </row>
    <row r="70" spans="2:9" ht="11.25" customHeight="1">
      <c r="B70" s="8">
        <v>5</v>
      </c>
      <c r="C70" s="110" t="s">
        <v>189</v>
      </c>
      <c r="D70" s="154" t="s">
        <v>187</v>
      </c>
      <c r="E70" s="38" t="s">
        <v>188</v>
      </c>
      <c r="H70" s="16"/>
      <c r="I70" s="16"/>
    </row>
    <row r="71" spans="2:9" ht="0.75" customHeight="1" hidden="1">
      <c r="B71" s="8">
        <v>11</v>
      </c>
      <c r="C71" s="110" t="s">
        <v>136</v>
      </c>
      <c r="D71" s="110" t="s">
        <v>111</v>
      </c>
      <c r="E71" s="31" t="s">
        <v>116</v>
      </c>
      <c r="G71" s="168"/>
      <c r="H71" s="168"/>
      <c r="I71" s="16"/>
    </row>
    <row r="72" spans="2:9" ht="12.75" hidden="1">
      <c r="B72" s="8">
        <v>9</v>
      </c>
      <c r="C72" s="110" t="s">
        <v>105</v>
      </c>
      <c r="D72" s="110" t="s">
        <v>109</v>
      </c>
      <c r="E72" s="31" t="s">
        <v>114</v>
      </c>
      <c r="H72" s="16"/>
      <c r="I72" s="16"/>
    </row>
    <row r="73" spans="2:9" ht="12.75">
      <c r="B73" s="8">
        <v>6</v>
      </c>
      <c r="C73" s="154" t="s">
        <v>166</v>
      </c>
      <c r="D73" s="154" t="s">
        <v>165</v>
      </c>
      <c r="E73" s="152" t="s">
        <v>172</v>
      </c>
      <c r="H73" s="16"/>
      <c r="I73" s="16"/>
    </row>
    <row r="74" spans="2:9" ht="12.75">
      <c r="B74" s="8">
        <v>7</v>
      </c>
      <c r="C74" s="110" t="s">
        <v>163</v>
      </c>
      <c r="D74" s="110" t="s">
        <v>164</v>
      </c>
      <c r="E74" s="31" t="s">
        <v>241</v>
      </c>
      <c r="H74" s="16"/>
      <c r="I74" s="16"/>
    </row>
    <row r="75" spans="2:5" ht="12.75">
      <c r="B75" s="8"/>
      <c r="C75" s="110"/>
      <c r="D75" s="110"/>
      <c r="E75" s="31"/>
    </row>
    <row r="76" spans="2:5" ht="12.75" hidden="1">
      <c r="B76" s="8"/>
      <c r="C76" s="110"/>
      <c r="D76" s="110"/>
      <c r="E76" s="31"/>
    </row>
    <row r="77" spans="2:5" ht="12.75" hidden="1">
      <c r="B77" s="8"/>
      <c r="C77" s="154"/>
      <c r="D77" s="154"/>
      <c r="E77" s="152"/>
    </row>
    <row r="78" spans="2:5" ht="12.75" hidden="1">
      <c r="B78" s="38"/>
      <c r="C78" s="110"/>
      <c r="D78" s="110"/>
      <c r="E78" s="31"/>
    </row>
    <row r="79" ht="12.75">
      <c r="F79" s="16"/>
    </row>
    <row r="80" spans="2:6" ht="12.75">
      <c r="B80" s="160" t="s">
        <v>66</v>
      </c>
      <c r="F80" s="16"/>
    </row>
    <row r="81" spans="2:6" ht="12.75">
      <c r="B81" s="8">
        <v>1</v>
      </c>
      <c r="C81" s="31" t="s">
        <v>148</v>
      </c>
      <c r="D81" s="31" t="s">
        <v>149</v>
      </c>
      <c r="E81" s="31" t="s">
        <v>150</v>
      </c>
      <c r="F81" s="156"/>
    </row>
    <row r="82" spans="2:6" ht="12.75">
      <c r="B82" s="8">
        <v>2</v>
      </c>
      <c r="C82" s="110" t="s">
        <v>107</v>
      </c>
      <c r="D82" s="110" t="s">
        <v>108</v>
      </c>
      <c r="E82" s="31" t="s">
        <v>113</v>
      </c>
      <c r="F82" s="16"/>
    </row>
    <row r="83" spans="2:6" ht="12.75">
      <c r="B83" s="8">
        <v>3</v>
      </c>
      <c r="C83" s="100" t="s">
        <v>61</v>
      </c>
      <c r="D83" s="100" t="s">
        <v>62</v>
      </c>
      <c r="E83" s="31" t="s">
        <v>64</v>
      </c>
      <c r="F83" s="16"/>
    </row>
    <row r="84" spans="2:6" ht="12.75">
      <c r="B84" s="8">
        <v>4</v>
      </c>
      <c r="C84" s="31" t="s">
        <v>57</v>
      </c>
      <c r="D84" s="31" t="s">
        <v>58</v>
      </c>
      <c r="E84" s="31" t="s">
        <v>59</v>
      </c>
      <c r="F84" s="16"/>
    </row>
    <row r="85" spans="2:6" ht="12.75">
      <c r="B85" s="8">
        <v>5</v>
      </c>
      <c r="C85" s="31" t="s">
        <v>193</v>
      </c>
      <c r="D85" s="31" t="s">
        <v>194</v>
      </c>
      <c r="E85" s="31" t="s">
        <v>195</v>
      </c>
      <c r="F85" s="156"/>
    </row>
    <row r="86" spans="2:6" ht="12" customHeight="1">
      <c r="B86" s="8"/>
      <c r="C86" s="31"/>
      <c r="D86" s="31"/>
      <c r="E86" s="31"/>
      <c r="F86" s="156"/>
    </row>
    <row r="87" spans="2:6" ht="12.75" hidden="1">
      <c r="B87" s="8"/>
      <c r="C87" s="31"/>
      <c r="D87" s="31"/>
      <c r="E87" s="31"/>
      <c r="F87" s="156"/>
    </row>
    <row r="88" spans="2:6" ht="12.75" hidden="1">
      <c r="B88" s="8"/>
      <c r="C88" s="31"/>
      <c r="D88" s="31"/>
      <c r="E88" s="31"/>
      <c r="F88" s="156"/>
    </row>
    <row r="89" spans="2:5" ht="12.75" hidden="1">
      <c r="B89" s="8"/>
      <c r="C89" s="31"/>
      <c r="D89" s="31"/>
      <c r="E89" s="31"/>
    </row>
  </sheetData>
  <sheetProtection/>
  <mergeCells count="3">
    <mergeCell ref="B42:E42"/>
    <mergeCell ref="B43:E43"/>
    <mergeCell ref="B44:C44"/>
  </mergeCells>
  <printOptions/>
  <pageMargins left="0.75" right="0.75" top="0.22" bottom="0.1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38">
      <selection activeCell="E77" sqref="E77"/>
    </sheetView>
  </sheetViews>
  <sheetFormatPr defaultColWidth="9.140625" defaultRowHeight="12.75"/>
  <cols>
    <col min="1" max="1" width="2.8515625" style="0" customWidth="1"/>
    <col min="2" max="2" width="6.28125" style="0" customWidth="1"/>
    <col min="3" max="3" width="20.140625" style="0" customWidth="1"/>
    <col min="4" max="4" width="12.28125" style="0" customWidth="1"/>
    <col min="5" max="5" width="45.140625" style="0" customWidth="1"/>
    <col min="6" max="6" width="9.421875" style="0" customWidth="1"/>
    <col min="7" max="7" width="8.8515625" style="0" customWidth="1"/>
    <col min="8" max="8" width="7.8515625" style="0" customWidth="1"/>
    <col min="9" max="9" width="8.57421875" style="0" customWidth="1"/>
    <col min="10" max="10" width="9.00390625" style="0" customWidth="1"/>
    <col min="11" max="11" width="12.421875" style="0" customWidth="1"/>
    <col min="12" max="12" width="11.00390625" style="0" customWidth="1"/>
    <col min="13" max="16" width="3.7109375" style="0" customWidth="1"/>
    <col min="17" max="17" width="9.00390625" style="0" customWidth="1"/>
    <col min="18" max="18" width="7.140625" style="0" customWidth="1"/>
    <col min="19" max="19" width="7.57421875" style="0" customWidth="1"/>
  </cols>
  <sheetData>
    <row r="1" spans="2:3" ht="12.75">
      <c r="B1" s="1" t="s">
        <v>3</v>
      </c>
      <c r="C1" s="1"/>
    </row>
    <row r="2" ht="12.75">
      <c r="B2" s="1" t="s">
        <v>26</v>
      </c>
    </row>
    <row r="3" ht="12.75">
      <c r="B3" s="1" t="s">
        <v>27</v>
      </c>
    </row>
    <row r="4" spans="2:10" ht="12.75">
      <c r="B4" s="370" t="s">
        <v>125</v>
      </c>
      <c r="C4" s="370"/>
      <c r="D4" s="370"/>
      <c r="E4" s="370"/>
      <c r="F4" s="370"/>
      <c r="G4" s="370"/>
      <c r="H4" s="370"/>
      <c r="I4" s="370"/>
      <c r="J4" s="370"/>
    </row>
    <row r="5" spans="2:10" ht="12.75">
      <c r="B5" s="370" t="s">
        <v>121</v>
      </c>
      <c r="C5" s="370"/>
      <c r="D5" s="370"/>
      <c r="E5" s="370"/>
      <c r="F5" s="370"/>
      <c r="G5" s="370"/>
      <c r="H5" s="370"/>
      <c r="I5" s="370"/>
      <c r="J5" s="370"/>
    </row>
    <row r="6" ht="12.75">
      <c r="B6" s="1"/>
    </row>
    <row r="7" ht="13.5" thickBot="1">
      <c r="B7" s="1" t="s">
        <v>133</v>
      </c>
    </row>
    <row r="8" spans="2:10" ht="13.5" thickBot="1">
      <c r="B8" s="84" t="s">
        <v>25</v>
      </c>
      <c r="C8" s="85"/>
      <c r="D8" s="86"/>
      <c r="E8" s="87"/>
      <c r="F8" s="371" t="s">
        <v>122</v>
      </c>
      <c r="G8" s="372"/>
      <c r="H8" s="127" t="s">
        <v>123</v>
      </c>
      <c r="I8" s="127"/>
      <c r="J8" s="96"/>
    </row>
    <row r="9" spans="2:10" ht="12.75">
      <c r="B9" s="89" t="s">
        <v>42</v>
      </c>
      <c r="C9" s="90" t="s">
        <v>43</v>
      </c>
      <c r="D9" s="91" t="s">
        <v>44</v>
      </c>
      <c r="E9" s="89" t="s">
        <v>45</v>
      </c>
      <c r="F9" s="127" t="s">
        <v>253</v>
      </c>
      <c r="G9" s="133" t="s">
        <v>134</v>
      </c>
      <c r="H9" s="97" t="s">
        <v>124</v>
      </c>
      <c r="I9" s="97" t="s">
        <v>119</v>
      </c>
      <c r="J9" s="97" t="s">
        <v>2</v>
      </c>
    </row>
    <row r="10" spans="2:10" ht="13.5" thickBot="1">
      <c r="B10" s="118"/>
      <c r="C10" s="118"/>
      <c r="D10" s="119"/>
      <c r="E10" s="118" t="s">
        <v>47</v>
      </c>
      <c r="F10" s="134" t="s">
        <v>254</v>
      </c>
      <c r="G10" s="134" t="s">
        <v>135</v>
      </c>
      <c r="H10" s="97"/>
      <c r="I10" s="97"/>
      <c r="J10" s="104"/>
    </row>
    <row r="11" spans="2:10" ht="12.75">
      <c r="B11" s="267">
        <v>1</v>
      </c>
      <c r="C11" s="268" t="s">
        <v>250</v>
      </c>
      <c r="D11" s="268" t="s">
        <v>139</v>
      </c>
      <c r="E11" s="263" t="s">
        <v>142</v>
      </c>
      <c r="F11" s="265">
        <v>140</v>
      </c>
      <c r="G11" s="265">
        <v>136</v>
      </c>
      <c r="H11" s="261">
        <f aca="true" t="shared" si="0" ref="H11:H17">F11+G11</f>
        <v>276</v>
      </c>
      <c r="I11" s="262">
        <f aca="true" t="shared" si="1" ref="I11:I17">H11*100/(210*2)</f>
        <v>65.71428571428571</v>
      </c>
      <c r="J11" s="27" t="s">
        <v>22</v>
      </c>
    </row>
    <row r="12" spans="2:10" ht="12.75">
      <c r="B12" s="267">
        <v>2</v>
      </c>
      <c r="C12" s="266" t="s">
        <v>182</v>
      </c>
      <c r="D12" s="266" t="s">
        <v>183</v>
      </c>
      <c r="E12" s="10" t="s">
        <v>184</v>
      </c>
      <c r="F12" s="32">
        <v>139</v>
      </c>
      <c r="G12" s="32">
        <v>127</v>
      </c>
      <c r="H12" s="261">
        <f t="shared" si="0"/>
        <v>266</v>
      </c>
      <c r="I12" s="262">
        <f t="shared" si="1"/>
        <v>63.333333333333336</v>
      </c>
      <c r="J12" s="27" t="s">
        <v>23</v>
      </c>
    </row>
    <row r="13" spans="2:10" ht="15.75" customHeight="1">
      <c r="B13" s="267">
        <v>3</v>
      </c>
      <c r="C13" s="181" t="s">
        <v>140</v>
      </c>
      <c r="D13" s="181" t="s">
        <v>139</v>
      </c>
      <c r="E13" s="181" t="s">
        <v>142</v>
      </c>
      <c r="F13" s="7">
        <v>136</v>
      </c>
      <c r="G13" s="7">
        <v>123</v>
      </c>
      <c r="H13" s="261">
        <f t="shared" si="0"/>
        <v>259</v>
      </c>
      <c r="I13" s="262">
        <f t="shared" si="1"/>
        <v>61.666666666666664</v>
      </c>
      <c r="J13" s="27" t="s">
        <v>24</v>
      </c>
    </row>
    <row r="14" spans="2:10" ht="15.75" customHeight="1">
      <c r="B14" s="267">
        <v>4</v>
      </c>
      <c r="C14" s="181" t="s">
        <v>167</v>
      </c>
      <c r="D14" s="181" t="s">
        <v>168</v>
      </c>
      <c r="E14" s="181" t="s">
        <v>173</v>
      </c>
      <c r="F14" s="32">
        <v>129</v>
      </c>
      <c r="G14" s="32">
        <v>125</v>
      </c>
      <c r="H14" s="261">
        <f t="shared" si="0"/>
        <v>254</v>
      </c>
      <c r="I14" s="262">
        <f t="shared" si="1"/>
        <v>60.476190476190474</v>
      </c>
      <c r="J14" s="7"/>
    </row>
    <row r="15" spans="1:10" s="16" customFormat="1" ht="15.75" customHeight="1">
      <c r="A15" s="10"/>
      <c r="B15" s="269" t="s">
        <v>255</v>
      </c>
      <c r="C15" s="181" t="s">
        <v>247</v>
      </c>
      <c r="D15" s="181" t="s">
        <v>152</v>
      </c>
      <c r="E15" s="181" t="s">
        <v>180</v>
      </c>
      <c r="F15" s="7">
        <v>125</v>
      </c>
      <c r="G15" s="7">
        <v>113</v>
      </c>
      <c r="H15" s="261">
        <f t="shared" si="0"/>
        <v>238</v>
      </c>
      <c r="I15" s="262">
        <f t="shared" si="1"/>
        <v>56.666666666666664</v>
      </c>
      <c r="J15" s="7"/>
    </row>
    <row r="16" spans="2:10" ht="15.75" customHeight="1">
      <c r="B16" s="269" t="s">
        <v>255</v>
      </c>
      <c r="C16" s="264" t="s">
        <v>169</v>
      </c>
      <c r="D16" s="264" t="s">
        <v>170</v>
      </c>
      <c r="E16" s="181" t="s">
        <v>174</v>
      </c>
      <c r="F16" s="32">
        <v>125</v>
      </c>
      <c r="G16" s="32">
        <v>113</v>
      </c>
      <c r="H16" s="261">
        <f t="shared" si="0"/>
        <v>238</v>
      </c>
      <c r="I16" s="262">
        <f t="shared" si="1"/>
        <v>56.666666666666664</v>
      </c>
      <c r="J16" s="7"/>
    </row>
    <row r="17" spans="2:10" ht="15.75" customHeight="1">
      <c r="B17" s="269" t="s">
        <v>255</v>
      </c>
      <c r="C17" s="266" t="s">
        <v>186</v>
      </c>
      <c r="D17" s="266" t="s">
        <v>187</v>
      </c>
      <c r="E17" s="181" t="s">
        <v>188</v>
      </c>
      <c r="F17" s="32">
        <v>109</v>
      </c>
      <c r="G17" s="32">
        <v>129</v>
      </c>
      <c r="H17" s="261">
        <f t="shared" si="0"/>
        <v>238</v>
      </c>
      <c r="I17" s="262">
        <f t="shared" si="1"/>
        <v>56.666666666666664</v>
      </c>
      <c r="J17" s="7"/>
    </row>
    <row r="18" spans="2:10" ht="15.75" customHeight="1" hidden="1">
      <c r="B18" s="31"/>
      <c r="C18" s="110"/>
      <c r="D18" s="110"/>
      <c r="E18" s="31"/>
      <c r="F18" s="31"/>
      <c r="G18" s="31"/>
      <c r="H18" s="129">
        <f aca="true" t="shared" si="2" ref="H18:H24">F18+G18</f>
        <v>0</v>
      </c>
      <c r="I18" s="131">
        <f aca="true" t="shared" si="3" ref="I18:I24">H18*100/(210*2)</f>
        <v>0</v>
      </c>
      <c r="J18" s="38"/>
    </row>
    <row r="19" spans="2:10" ht="15.75" customHeight="1" hidden="1">
      <c r="B19" s="31"/>
      <c r="C19" s="110"/>
      <c r="D19" s="110"/>
      <c r="E19" s="31"/>
      <c r="F19" s="31"/>
      <c r="G19" s="31"/>
      <c r="H19" s="129">
        <f t="shared" si="2"/>
        <v>0</v>
      </c>
      <c r="I19" s="131">
        <f t="shared" si="3"/>
        <v>0</v>
      </c>
      <c r="J19" s="38"/>
    </row>
    <row r="20" spans="2:10" ht="15.75" customHeight="1" hidden="1">
      <c r="B20" s="31"/>
      <c r="C20" s="110"/>
      <c r="D20" s="110"/>
      <c r="E20" s="31"/>
      <c r="F20" s="31"/>
      <c r="G20" s="31"/>
      <c r="H20" s="129">
        <f t="shared" si="2"/>
        <v>0</v>
      </c>
      <c r="I20" s="131">
        <f t="shared" si="3"/>
        <v>0</v>
      </c>
      <c r="J20" s="38"/>
    </row>
    <row r="21" spans="2:10" ht="15" hidden="1">
      <c r="B21" s="31"/>
      <c r="C21" s="31"/>
      <c r="D21" s="31"/>
      <c r="E21" s="31"/>
      <c r="F21" s="31"/>
      <c r="G21" s="31"/>
      <c r="H21" s="129">
        <f t="shared" si="2"/>
        <v>0</v>
      </c>
      <c r="I21" s="131">
        <f t="shared" si="3"/>
        <v>0</v>
      </c>
      <c r="J21" s="38"/>
    </row>
    <row r="22" spans="2:10" ht="15" hidden="1">
      <c r="B22" s="31"/>
      <c r="C22" s="31"/>
      <c r="D22" s="31"/>
      <c r="E22" s="31"/>
      <c r="F22" s="31"/>
      <c r="G22" s="31"/>
      <c r="H22" s="129">
        <f t="shared" si="2"/>
        <v>0</v>
      </c>
      <c r="I22" s="131">
        <f t="shared" si="3"/>
        <v>0</v>
      </c>
      <c r="J22" s="38"/>
    </row>
    <row r="23" spans="2:10" ht="15" hidden="1">
      <c r="B23" s="38"/>
      <c r="C23" s="38"/>
      <c r="D23" s="38"/>
      <c r="E23" s="38"/>
      <c r="F23" s="38"/>
      <c r="G23" s="38"/>
      <c r="H23" s="129">
        <f t="shared" si="2"/>
        <v>0</v>
      </c>
      <c r="I23" s="131">
        <f t="shared" si="3"/>
        <v>0</v>
      </c>
      <c r="J23" s="38"/>
    </row>
    <row r="24" spans="2:10" ht="15" hidden="1">
      <c r="B24" s="38"/>
      <c r="C24" s="38"/>
      <c r="D24" s="38"/>
      <c r="E24" s="38"/>
      <c r="F24" s="38"/>
      <c r="G24" s="38"/>
      <c r="H24" s="129">
        <f t="shared" si="2"/>
        <v>0</v>
      </c>
      <c r="I24" s="131">
        <f t="shared" si="3"/>
        <v>0</v>
      </c>
      <c r="J24" s="38"/>
    </row>
    <row r="27" spans="2:3" ht="12.75">
      <c r="B27" s="1" t="s">
        <v>3</v>
      </c>
      <c r="C27" s="1"/>
    </row>
    <row r="28" ht="12.75">
      <c r="B28" s="1" t="s">
        <v>26</v>
      </c>
    </row>
    <row r="29" ht="12.75">
      <c r="B29" s="1" t="s">
        <v>27</v>
      </c>
    </row>
    <row r="30" spans="2:10" ht="12.75">
      <c r="B30" s="370" t="s">
        <v>125</v>
      </c>
      <c r="C30" s="370"/>
      <c r="D30" s="370"/>
      <c r="E30" s="370"/>
      <c r="F30" s="370"/>
      <c r="G30" s="370"/>
      <c r="H30" s="370"/>
      <c r="I30" s="370"/>
      <c r="J30" s="370"/>
    </row>
    <row r="31" spans="2:10" ht="12.75">
      <c r="B31" s="370" t="s">
        <v>121</v>
      </c>
      <c r="C31" s="370"/>
      <c r="D31" s="370"/>
      <c r="E31" s="370"/>
      <c r="F31" s="370"/>
      <c r="G31" s="370"/>
      <c r="H31" s="370"/>
      <c r="I31" s="370"/>
      <c r="J31" s="370"/>
    </row>
    <row r="32" ht="12.75">
      <c r="B32" s="1"/>
    </row>
    <row r="33" ht="13.5" thickBot="1">
      <c r="B33" s="1" t="s">
        <v>120</v>
      </c>
    </row>
    <row r="34" spans="2:10" ht="13.5" thickBot="1">
      <c r="B34" s="84" t="s">
        <v>25</v>
      </c>
      <c r="C34" s="85"/>
      <c r="D34" s="86"/>
      <c r="E34" s="87"/>
      <c r="F34" s="371" t="s">
        <v>122</v>
      </c>
      <c r="G34" s="372"/>
      <c r="H34" s="127" t="s">
        <v>123</v>
      </c>
      <c r="I34" s="127"/>
      <c r="J34" s="96"/>
    </row>
    <row r="35" spans="2:10" ht="12.75">
      <c r="B35" s="89" t="s">
        <v>42</v>
      </c>
      <c r="C35" s="90" t="s">
        <v>43</v>
      </c>
      <c r="D35" s="91" t="s">
        <v>44</v>
      </c>
      <c r="E35" s="89" t="s">
        <v>45</v>
      </c>
      <c r="F35" s="133" t="s">
        <v>134</v>
      </c>
      <c r="G35" s="133" t="s">
        <v>253</v>
      </c>
      <c r="H35" s="97" t="s">
        <v>124</v>
      </c>
      <c r="I35" s="97" t="s">
        <v>119</v>
      </c>
      <c r="J35" s="97" t="s">
        <v>2</v>
      </c>
    </row>
    <row r="36" spans="2:10" ht="13.5" thickBot="1">
      <c r="B36" s="89"/>
      <c r="C36" s="118"/>
      <c r="D36" s="119"/>
      <c r="E36" s="118" t="s">
        <v>47</v>
      </c>
      <c r="F36" s="134" t="s">
        <v>135</v>
      </c>
      <c r="G36" s="134" t="s">
        <v>254</v>
      </c>
      <c r="H36" s="97"/>
      <c r="I36" s="97"/>
      <c r="J36" s="104"/>
    </row>
    <row r="37" spans="2:10" ht="12.75">
      <c r="B37" s="270">
        <v>1</v>
      </c>
      <c r="C37" s="204" t="s">
        <v>163</v>
      </c>
      <c r="D37" s="204" t="s">
        <v>165</v>
      </c>
      <c r="E37" s="206" t="s">
        <v>172</v>
      </c>
      <c r="F37" s="7">
        <v>182.5</v>
      </c>
      <c r="G37" s="7">
        <v>198</v>
      </c>
      <c r="H37" s="261">
        <f aca="true" t="shared" si="4" ref="H37:H43">F37+G37</f>
        <v>380.5</v>
      </c>
      <c r="I37" s="262">
        <f aca="true" t="shared" si="5" ref="I37:I43">H37*100/(270*2)</f>
        <v>70.46296296296296</v>
      </c>
      <c r="J37" s="64" t="s">
        <v>22</v>
      </c>
    </row>
    <row r="38" spans="2:10" ht="15.75" customHeight="1">
      <c r="B38" s="211">
        <v>2</v>
      </c>
      <c r="C38" s="210" t="s">
        <v>189</v>
      </c>
      <c r="D38" s="210" t="s">
        <v>187</v>
      </c>
      <c r="E38" s="205" t="s">
        <v>188</v>
      </c>
      <c r="F38" s="32">
        <v>184</v>
      </c>
      <c r="G38" s="32">
        <v>179.5</v>
      </c>
      <c r="H38" s="261">
        <f t="shared" si="4"/>
        <v>363.5</v>
      </c>
      <c r="I38" s="262">
        <f t="shared" si="5"/>
        <v>67.31481481481481</v>
      </c>
      <c r="J38" s="64" t="s">
        <v>23</v>
      </c>
    </row>
    <row r="39" spans="1:10" s="16" customFormat="1" ht="15.75" customHeight="1">
      <c r="A39" s="10"/>
      <c r="B39" s="270">
        <v>3</v>
      </c>
      <c r="C39" s="208" t="s">
        <v>178</v>
      </c>
      <c r="D39" s="208" t="s">
        <v>179</v>
      </c>
      <c r="E39" s="205" t="s">
        <v>181</v>
      </c>
      <c r="F39" s="32">
        <v>171</v>
      </c>
      <c r="G39" s="32">
        <v>184.5</v>
      </c>
      <c r="H39" s="261">
        <f t="shared" si="4"/>
        <v>355.5</v>
      </c>
      <c r="I39" s="262">
        <f t="shared" si="5"/>
        <v>65.83333333333333</v>
      </c>
      <c r="J39" s="64" t="s">
        <v>24</v>
      </c>
    </row>
    <row r="40" spans="2:10" ht="15.75" customHeight="1">
      <c r="B40" s="211">
        <v>4</v>
      </c>
      <c r="C40" s="205" t="s">
        <v>166</v>
      </c>
      <c r="D40" s="205" t="s">
        <v>165</v>
      </c>
      <c r="E40" s="205" t="s">
        <v>172</v>
      </c>
      <c r="F40" s="7">
        <v>176</v>
      </c>
      <c r="G40" s="7">
        <v>177</v>
      </c>
      <c r="H40" s="261">
        <f t="shared" si="4"/>
        <v>353</v>
      </c>
      <c r="I40" s="262">
        <f t="shared" si="5"/>
        <v>65.37037037037037</v>
      </c>
      <c r="J40" s="64"/>
    </row>
    <row r="41" spans="2:10" ht="15.75" customHeight="1">
      <c r="B41" s="270">
        <v>5</v>
      </c>
      <c r="C41" s="210" t="s">
        <v>151</v>
      </c>
      <c r="D41" s="210" t="s">
        <v>152</v>
      </c>
      <c r="E41" s="205" t="s">
        <v>153</v>
      </c>
      <c r="F41" s="32">
        <v>168.5</v>
      </c>
      <c r="G41" s="32">
        <v>182</v>
      </c>
      <c r="H41" s="261">
        <f t="shared" si="4"/>
        <v>350.5</v>
      </c>
      <c r="I41" s="262">
        <f t="shared" si="5"/>
        <v>64.9074074074074</v>
      </c>
      <c r="J41" s="64"/>
    </row>
    <row r="42" spans="2:10" ht="12.75">
      <c r="B42" s="211">
        <v>6</v>
      </c>
      <c r="C42" s="205" t="s">
        <v>163</v>
      </c>
      <c r="D42" s="205" t="s">
        <v>164</v>
      </c>
      <c r="E42" s="205" t="s">
        <v>241</v>
      </c>
      <c r="F42" s="7">
        <v>168.5</v>
      </c>
      <c r="G42" s="7">
        <v>172</v>
      </c>
      <c r="H42" s="261">
        <f t="shared" si="4"/>
        <v>340.5</v>
      </c>
      <c r="I42" s="262">
        <f t="shared" si="5"/>
        <v>63.05555555555556</v>
      </c>
      <c r="J42" s="38"/>
    </row>
    <row r="43" spans="2:10" ht="12.75">
      <c r="B43" s="270">
        <v>7</v>
      </c>
      <c r="C43" s="209" t="s">
        <v>185</v>
      </c>
      <c r="D43" s="209" t="s">
        <v>183</v>
      </c>
      <c r="E43" s="205" t="s">
        <v>184</v>
      </c>
      <c r="F43" s="265">
        <v>171</v>
      </c>
      <c r="G43" s="265">
        <v>153</v>
      </c>
      <c r="H43" s="261">
        <f t="shared" si="4"/>
        <v>324</v>
      </c>
      <c r="I43" s="262">
        <f t="shared" si="5"/>
        <v>60</v>
      </c>
      <c r="J43" s="38"/>
    </row>
    <row r="46" spans="2:10" ht="12.75">
      <c r="B46" s="370" t="s">
        <v>125</v>
      </c>
      <c r="C46" s="370"/>
      <c r="D46" s="370"/>
      <c r="E46" s="370"/>
      <c r="F46" s="370"/>
      <c r="G46" s="370"/>
      <c r="H46" s="370"/>
      <c r="I46" s="370"/>
      <c r="J46" s="370"/>
    </row>
    <row r="47" spans="2:10" ht="12.75">
      <c r="B47" s="370" t="s">
        <v>121</v>
      </c>
      <c r="C47" s="370"/>
      <c r="D47" s="370"/>
      <c r="E47" s="370"/>
      <c r="F47" s="370"/>
      <c r="G47" s="370"/>
      <c r="H47" s="370"/>
      <c r="I47" s="370"/>
      <c r="J47" s="370"/>
    </row>
    <row r="48" ht="12.75">
      <c r="B48" s="1"/>
    </row>
    <row r="49" ht="13.5" thickBot="1">
      <c r="B49" s="1" t="s">
        <v>126</v>
      </c>
    </row>
    <row r="50" spans="2:10" ht="13.5" thickBot="1">
      <c r="B50" s="84" t="s">
        <v>25</v>
      </c>
      <c r="C50" s="85"/>
      <c r="D50" s="86"/>
      <c r="E50" s="87"/>
      <c r="F50" s="371" t="s">
        <v>122</v>
      </c>
      <c r="G50" s="372"/>
      <c r="H50" s="127" t="s">
        <v>123</v>
      </c>
      <c r="I50" s="127"/>
      <c r="J50" s="96"/>
    </row>
    <row r="51" spans="2:10" ht="12.75">
      <c r="B51" s="89" t="s">
        <v>42</v>
      </c>
      <c r="C51" s="90" t="s">
        <v>43</v>
      </c>
      <c r="D51" s="91" t="s">
        <v>44</v>
      </c>
      <c r="E51" s="89" t="s">
        <v>45</v>
      </c>
      <c r="F51" s="133" t="s">
        <v>134</v>
      </c>
      <c r="G51" s="133" t="s">
        <v>256</v>
      </c>
      <c r="H51" s="97" t="s">
        <v>124</v>
      </c>
      <c r="I51" s="97" t="s">
        <v>119</v>
      </c>
      <c r="J51" s="97" t="s">
        <v>2</v>
      </c>
    </row>
    <row r="52" spans="2:10" ht="13.5" thickBot="1">
      <c r="B52" s="89"/>
      <c r="C52" s="89"/>
      <c r="D52" s="94"/>
      <c r="E52" s="89" t="s">
        <v>47</v>
      </c>
      <c r="F52" s="135" t="s">
        <v>135</v>
      </c>
      <c r="G52" s="135" t="s">
        <v>254</v>
      </c>
      <c r="H52" s="128"/>
      <c r="I52" s="128"/>
      <c r="J52" s="125"/>
    </row>
    <row r="53" spans="2:10" ht="12.75">
      <c r="B53" s="212">
        <v>1</v>
      </c>
      <c r="C53" s="271" t="s">
        <v>148</v>
      </c>
      <c r="D53" s="271" t="s">
        <v>257</v>
      </c>
      <c r="E53" s="271" t="s">
        <v>248</v>
      </c>
      <c r="F53" s="7">
        <v>257.5</v>
      </c>
      <c r="G53" s="7">
        <v>260.5</v>
      </c>
      <c r="H53" s="261">
        <f>F53+G53</f>
        <v>518</v>
      </c>
      <c r="I53" s="262">
        <f>H53*100/(340*2)</f>
        <v>76.17647058823529</v>
      </c>
      <c r="J53" s="64" t="s">
        <v>22</v>
      </c>
    </row>
    <row r="54" spans="2:10" ht="15.75" customHeight="1">
      <c r="B54" s="207">
        <v>2</v>
      </c>
      <c r="C54" s="273" t="s">
        <v>193</v>
      </c>
      <c r="D54" s="273" t="s">
        <v>194</v>
      </c>
      <c r="E54" s="271" t="s">
        <v>195</v>
      </c>
      <c r="F54" s="274">
        <v>261</v>
      </c>
      <c r="G54" s="274">
        <v>250</v>
      </c>
      <c r="H54" s="187">
        <f>F54+G54</f>
        <v>511</v>
      </c>
      <c r="I54" s="262">
        <f>H54*100/(340*2)</f>
        <v>75.1470588235294</v>
      </c>
      <c r="J54" s="197" t="s">
        <v>23</v>
      </c>
    </row>
    <row r="55" spans="2:10" ht="15.75" customHeight="1">
      <c r="B55" s="207">
        <v>3</v>
      </c>
      <c r="C55" s="272" t="s">
        <v>57</v>
      </c>
      <c r="D55" s="272" t="s">
        <v>58</v>
      </c>
      <c r="E55" s="271" t="s">
        <v>59</v>
      </c>
      <c r="F55" s="32">
        <v>242</v>
      </c>
      <c r="G55" s="32">
        <v>228</v>
      </c>
      <c r="H55" s="187">
        <f>F55+G55</f>
        <v>470</v>
      </c>
      <c r="I55" s="262">
        <f>H55*100/(340*2)</f>
        <v>69.11764705882354</v>
      </c>
      <c r="J55" s="64" t="s">
        <v>24</v>
      </c>
    </row>
    <row r="56" spans="1:10" s="16" customFormat="1" ht="15.75" customHeight="1">
      <c r="A56" s="10"/>
      <c r="B56" s="207">
        <v>4</v>
      </c>
      <c r="C56" s="271" t="s">
        <v>61</v>
      </c>
      <c r="D56" s="271" t="s">
        <v>62</v>
      </c>
      <c r="E56" s="271" t="s">
        <v>64</v>
      </c>
      <c r="F56" s="32">
        <v>223</v>
      </c>
      <c r="G56" s="32">
        <v>230.5</v>
      </c>
      <c r="H56" s="187">
        <f>F56+G56</f>
        <v>453.5</v>
      </c>
      <c r="I56" s="262">
        <f>H56*100/(340*2)</f>
        <v>66.69117647058823</v>
      </c>
      <c r="J56" s="130"/>
    </row>
    <row r="57" spans="2:10" ht="15.75" customHeight="1" hidden="1">
      <c r="B57" s="31"/>
      <c r="C57" s="110"/>
      <c r="D57" s="110"/>
      <c r="E57" s="31"/>
      <c r="F57" s="31"/>
      <c r="G57" s="31"/>
      <c r="H57" s="132">
        <f aca="true" t="shared" si="6" ref="H57:H63">F57+G57</f>
        <v>0</v>
      </c>
      <c r="I57" s="131">
        <f aca="true" t="shared" si="7" ref="I57:I63">H57*100/(340*2)</f>
        <v>0</v>
      </c>
      <c r="J57" s="130"/>
    </row>
    <row r="58" spans="2:10" ht="15.75" customHeight="1" hidden="1">
      <c r="B58" s="31"/>
      <c r="C58" s="110"/>
      <c r="D58" s="110"/>
      <c r="E58" s="31"/>
      <c r="F58" s="31"/>
      <c r="G58" s="31"/>
      <c r="H58" s="132">
        <f t="shared" si="6"/>
        <v>0</v>
      </c>
      <c r="I58" s="131">
        <f t="shared" si="7"/>
        <v>0</v>
      </c>
      <c r="J58" s="130"/>
    </row>
    <row r="59" spans="2:10" ht="15.75" customHeight="1" hidden="1">
      <c r="B59" s="31"/>
      <c r="C59" s="110"/>
      <c r="D59" s="110"/>
      <c r="E59" s="182"/>
      <c r="F59" s="31"/>
      <c r="G59" s="31"/>
      <c r="H59" s="132">
        <f t="shared" si="6"/>
        <v>0</v>
      </c>
      <c r="I59" s="131">
        <f t="shared" si="7"/>
        <v>0</v>
      </c>
      <c r="J59" s="130"/>
    </row>
    <row r="60" spans="2:10" ht="15.75" customHeight="1" hidden="1">
      <c r="B60" s="31"/>
      <c r="C60" s="110"/>
      <c r="D60" s="110"/>
      <c r="E60" s="31"/>
      <c r="F60" s="31"/>
      <c r="G60" s="31"/>
      <c r="H60" s="132">
        <f t="shared" si="6"/>
        <v>0</v>
      </c>
      <c r="I60" s="131">
        <f t="shared" si="7"/>
        <v>0</v>
      </c>
      <c r="J60" s="130"/>
    </row>
    <row r="61" spans="2:10" ht="15" hidden="1">
      <c r="B61" s="31"/>
      <c r="C61" s="31"/>
      <c r="D61" s="31"/>
      <c r="E61" s="31"/>
      <c r="F61" s="31"/>
      <c r="G61" s="31"/>
      <c r="H61" s="132">
        <f t="shared" si="6"/>
        <v>0</v>
      </c>
      <c r="I61" s="131">
        <f t="shared" si="7"/>
        <v>0</v>
      </c>
      <c r="J61" s="130"/>
    </row>
    <row r="62" spans="2:10" ht="15" hidden="1">
      <c r="B62" s="31"/>
      <c r="C62" s="31"/>
      <c r="D62" s="31"/>
      <c r="E62" s="31"/>
      <c r="F62" s="31"/>
      <c r="G62" s="31"/>
      <c r="H62" s="132">
        <f t="shared" si="6"/>
        <v>0</v>
      </c>
      <c r="I62" s="131">
        <f t="shared" si="7"/>
        <v>0</v>
      </c>
      <c r="J62" s="130"/>
    </row>
    <row r="63" spans="2:10" ht="15" hidden="1">
      <c r="B63" s="38"/>
      <c r="C63" s="38"/>
      <c r="D63" s="38"/>
      <c r="E63" s="38"/>
      <c r="F63" s="38"/>
      <c r="G63" s="38"/>
      <c r="H63" s="132">
        <f t="shared" si="6"/>
        <v>0</v>
      </c>
      <c r="I63" s="131">
        <f t="shared" si="7"/>
        <v>0</v>
      </c>
      <c r="J63" s="130"/>
    </row>
    <row r="76" s="16" customFormat="1" ht="15.75" customHeight="1">
      <c r="A76" s="10"/>
    </row>
  </sheetData>
  <sheetProtection/>
  <mergeCells count="9">
    <mergeCell ref="B46:J46"/>
    <mergeCell ref="B47:J47"/>
    <mergeCell ref="F50:G50"/>
    <mergeCell ref="B4:J4"/>
    <mergeCell ref="B5:J5"/>
    <mergeCell ref="F8:G8"/>
    <mergeCell ref="F34:G34"/>
    <mergeCell ref="B30:J30"/>
    <mergeCell ref="B31:J31"/>
  </mergeCells>
  <printOptions/>
  <pageMargins left="0.28" right="0.21" top="0.37" bottom="0.9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Samsung</cp:lastModifiedBy>
  <cp:lastPrinted>2013-09-15T13:23:04Z</cp:lastPrinted>
  <dcterms:created xsi:type="dcterms:W3CDTF">1996-10-14T23:33:28Z</dcterms:created>
  <dcterms:modified xsi:type="dcterms:W3CDTF">2013-09-17T05:43:34Z</dcterms:modified>
  <cp:category/>
  <cp:version/>
  <cp:contentType/>
  <cp:contentStatus/>
</cp:coreProperties>
</file>