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EZ" sheetId="1" r:id="rId1"/>
    <sheet name="Sheet2" sheetId="2" r:id="rId2"/>
    <sheet name="Sheet3" sheetId="3" r:id="rId3"/>
  </sheets>
  <definedNames>
    <definedName name="_xlnm.Print_Area" localSheetId="0">'REZ'!$A$1:$R$54</definedName>
    <definedName name="_xlnm.Print_Area" localSheetId="1">'Sheet2'!$A$1:$Q$26</definedName>
  </definedNames>
  <calcPr fullCalcOnLoad="1"/>
</workbook>
</file>

<file path=xl/sharedStrings.xml><?xml version="1.0" encoding="utf-8"?>
<sst xmlns="http://schemas.openxmlformats.org/spreadsheetml/2006/main" count="375" uniqueCount="179">
  <si>
    <t>SK Aliūras, Vilnius</t>
  </si>
  <si>
    <t>Raitelio vardas,</t>
  </si>
  <si>
    <t xml:space="preserve">Gimimo </t>
  </si>
  <si>
    <t>Žirgo</t>
  </si>
  <si>
    <t>DUOMENYS APIE ŽIRGĄ</t>
  </si>
  <si>
    <t>pavardė</t>
  </si>
  <si>
    <t>metai</t>
  </si>
  <si>
    <t>vardas</t>
  </si>
  <si>
    <t>Gimimo</t>
  </si>
  <si>
    <t>Lytis</t>
  </si>
  <si>
    <t>Veislė</t>
  </si>
  <si>
    <t>Tėvo</t>
  </si>
  <si>
    <t>Motinos</t>
  </si>
  <si>
    <t>Savininkas</t>
  </si>
  <si>
    <t>šalis</t>
  </si>
  <si>
    <t>tėvo</t>
  </si>
  <si>
    <t>Vaikų rungtis</t>
  </si>
  <si>
    <t>LTU</t>
  </si>
  <si>
    <t>kastr</t>
  </si>
  <si>
    <t>Torino</t>
  </si>
  <si>
    <t>kum</t>
  </si>
  <si>
    <t>Viktorija Kundrotaitė</t>
  </si>
  <si>
    <t>Tviksas</t>
  </si>
  <si>
    <t>Volstrytas</t>
  </si>
  <si>
    <t>Atas</t>
  </si>
  <si>
    <t>V.Kundrotaitė</t>
  </si>
  <si>
    <t>Simona Glazova</t>
  </si>
  <si>
    <t>Valsas</t>
  </si>
  <si>
    <t>Bosas</t>
  </si>
  <si>
    <t>Vika</t>
  </si>
  <si>
    <t>L.Augaitytė</t>
  </si>
  <si>
    <t>Jaunučių rungtis</t>
  </si>
  <si>
    <t>trak</t>
  </si>
  <si>
    <t>Dovilė Juškytė</t>
  </si>
  <si>
    <t>Vystrel</t>
  </si>
  <si>
    <t>Nabukas</t>
  </si>
  <si>
    <t>D.Juškytė</t>
  </si>
  <si>
    <t>Lina Jakštytė</t>
  </si>
  <si>
    <t>Vizitas</t>
  </si>
  <si>
    <t>Verpetas</t>
  </si>
  <si>
    <t>Alina Michnevič</t>
  </si>
  <si>
    <t>Rotspon-star</t>
  </si>
  <si>
    <t>Rotspon</t>
  </si>
  <si>
    <t>Julita Ulevičiūtė</t>
  </si>
  <si>
    <t>Briliantas</t>
  </si>
  <si>
    <t>GER</t>
  </si>
  <si>
    <t>Leo</t>
  </si>
  <si>
    <t>Lagerfeld</t>
  </si>
  <si>
    <t>Pathon</t>
  </si>
  <si>
    <t>Jaunių rungtis</t>
  </si>
  <si>
    <t>Eržilas</t>
  </si>
  <si>
    <t>Likeris</t>
  </si>
  <si>
    <t>Hiacintas</t>
  </si>
  <si>
    <t>Harding</t>
  </si>
  <si>
    <t>D.Budnikaitė</t>
  </si>
  <si>
    <t>Helanas</t>
  </si>
  <si>
    <t>Gret</t>
  </si>
  <si>
    <t>Marija Vaškevičiūtė</t>
  </si>
  <si>
    <t>Alicija Magun</t>
  </si>
  <si>
    <t>Tokata</t>
  </si>
  <si>
    <t>Erot</t>
  </si>
  <si>
    <t>Justina Vanagaitė</t>
  </si>
  <si>
    <t>HANN</t>
  </si>
  <si>
    <t>REZULTATAI</t>
  </si>
  <si>
    <t>VISO</t>
  </si>
  <si>
    <t>Proc.</t>
  </si>
  <si>
    <t>Vieta</t>
  </si>
  <si>
    <t>Deimantė Budnikaitė</t>
  </si>
  <si>
    <t>Lietuvos dailiojo jojimo Žiepos čempionato II etapas</t>
  </si>
  <si>
    <t>2011 m. kovo 20 d.</t>
  </si>
  <si>
    <t>G.Laurynienė</t>
  </si>
  <si>
    <t>R.Sakalauskienė</t>
  </si>
  <si>
    <t>Arabų</t>
  </si>
  <si>
    <t>O. Glazov</t>
  </si>
  <si>
    <t>Elena Railaite</t>
  </si>
  <si>
    <t>Efebas</t>
  </si>
  <si>
    <t>HOLST</t>
  </si>
  <si>
    <t>Hamletas</t>
  </si>
  <si>
    <t>Bulat</t>
  </si>
  <si>
    <t>Elena Masaityte</t>
  </si>
  <si>
    <t>Lambada</t>
  </si>
  <si>
    <t>BH</t>
  </si>
  <si>
    <t>Londonas</t>
  </si>
  <si>
    <t>Guetsgriff</t>
  </si>
  <si>
    <t>Bendoriai</t>
  </si>
  <si>
    <t>Aušrinė Kriškoviecaitė</t>
  </si>
  <si>
    <t>Bonito</t>
  </si>
  <si>
    <t>kastrat</t>
  </si>
  <si>
    <t>mix</t>
  </si>
  <si>
    <t>TRAK</t>
  </si>
  <si>
    <t>LV</t>
  </si>
  <si>
    <t>kastr.</t>
  </si>
  <si>
    <t>latv.šilt.</t>
  </si>
  <si>
    <t>Ornamentas</t>
  </si>
  <si>
    <t>Sudanas</t>
  </si>
  <si>
    <t>POL</t>
  </si>
  <si>
    <t>han</t>
  </si>
  <si>
    <t>Zirgu pasaulis</t>
  </si>
  <si>
    <t>Mėgėjų rungtis</t>
  </si>
  <si>
    <t>Kamile Sirutkaityte</t>
  </si>
  <si>
    <t>Kastratas</t>
  </si>
  <si>
    <t>Preferans</t>
  </si>
  <si>
    <t>Faktor</t>
  </si>
  <si>
    <t>6- mečių rungtis</t>
  </si>
  <si>
    <t>Sandra Sysojeva</t>
  </si>
  <si>
    <t>erz</t>
  </si>
  <si>
    <t>Sir Paul</t>
  </si>
  <si>
    <t>Erž.</t>
  </si>
  <si>
    <t>Wurttenberg</t>
  </si>
  <si>
    <t>Saundo Hit</t>
  </si>
  <si>
    <t>Patriarch</t>
  </si>
  <si>
    <t>J. Vanagaitė</t>
  </si>
  <si>
    <t>Elena Navickaitė-</t>
  </si>
  <si>
    <t>Byba</t>
  </si>
  <si>
    <t>Kumelė</t>
  </si>
  <si>
    <t>UAB"Žirgų Pasaulis"</t>
  </si>
  <si>
    <t>Zalieckiene</t>
  </si>
  <si>
    <t>Advanced</t>
  </si>
  <si>
    <t>Lietuva</t>
  </si>
  <si>
    <t>kumele</t>
  </si>
  <si>
    <t>trakenu</t>
  </si>
  <si>
    <t>A. Petrauskas</t>
  </si>
  <si>
    <t>ŠV.Jurgis</t>
  </si>
  <si>
    <t>Marija Vaupšaite</t>
  </si>
  <si>
    <t>M. Vaupsaite</t>
  </si>
  <si>
    <t>Audronė Krikštaponytė-</t>
  </si>
  <si>
    <t>Gotas</t>
  </si>
  <si>
    <t>OLDBG</t>
  </si>
  <si>
    <t>Legalons</t>
  </si>
  <si>
    <t>V.Jaščaninienė</t>
  </si>
  <si>
    <t>Alejūnienė</t>
  </si>
  <si>
    <t>Odeta Vasiliauskienė</t>
  </si>
  <si>
    <t>Waliser Star</t>
  </si>
  <si>
    <t>Weserstar S</t>
  </si>
  <si>
    <t>Freedom</t>
  </si>
  <si>
    <t>O Vasiliauskienė</t>
  </si>
  <si>
    <t>Konsul</t>
  </si>
  <si>
    <t>UKR</t>
  </si>
  <si>
    <t xml:space="preserve">Medium </t>
  </si>
  <si>
    <t>Torinas</t>
  </si>
  <si>
    <t>E.Malijauskas</t>
  </si>
  <si>
    <t>kastratas</t>
  </si>
  <si>
    <t>Liet. Joj.</t>
  </si>
  <si>
    <t>Sir Saliut</t>
  </si>
  <si>
    <t>Racconigi</t>
  </si>
  <si>
    <t>GER.</t>
  </si>
  <si>
    <t>Rubin Royal</t>
  </si>
  <si>
    <t>Falkland</t>
  </si>
  <si>
    <t>I.Jakštienė</t>
  </si>
  <si>
    <t>Laura Blyžaitė</t>
  </si>
  <si>
    <t>Čioperis</t>
  </si>
  <si>
    <t>MIŠR.</t>
  </si>
  <si>
    <t>L.Blyžaitė</t>
  </si>
  <si>
    <t>J.Kašarina</t>
  </si>
  <si>
    <t xml:space="preserve"> </t>
  </si>
  <si>
    <t>Kamile Sirutkaitytė</t>
  </si>
  <si>
    <t>J.Kašarina H</t>
  </si>
  <si>
    <t>R.Sakalauskienė        M</t>
  </si>
  <si>
    <t>G.Laurynienė                C</t>
  </si>
  <si>
    <t>Kasparas Kaminskas</t>
  </si>
  <si>
    <t>Charpina</t>
  </si>
  <si>
    <t>Rechola</t>
  </si>
  <si>
    <t>Britas</t>
  </si>
  <si>
    <t>M.Bakutytė</t>
  </si>
  <si>
    <t>Odisėjus</t>
  </si>
  <si>
    <t>J.Vaitiekūnaitė</t>
  </si>
  <si>
    <t>Vanagas</t>
  </si>
  <si>
    <t>S.Mackevičiūtė</t>
  </si>
  <si>
    <t xml:space="preserve">Lietuvos dailiojo jojimo Žiepos čempionato </t>
  </si>
  <si>
    <t>2011 m.balandzio 16 d.</t>
  </si>
  <si>
    <t>I</t>
  </si>
  <si>
    <t>II</t>
  </si>
  <si>
    <t>III</t>
  </si>
  <si>
    <t>I(Čemp)</t>
  </si>
  <si>
    <t>I(čemp)</t>
  </si>
  <si>
    <t xml:space="preserve">Teisėjai: Vyr teisėja raminta Sakalauskienė </t>
  </si>
  <si>
    <t>Gailutė Laurynienė</t>
  </si>
  <si>
    <t>Judra Kašarina</t>
  </si>
  <si>
    <t>Dovilė Kraulaidienė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</si>
</sst>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1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sz val="8"/>
      <name val="Georgia"/>
      <family val="1"/>
    </font>
    <font>
      <b/>
      <sz val="8"/>
      <name val="Arial"/>
      <family val="0"/>
    </font>
    <font>
      <b/>
      <sz val="8"/>
      <name val="Georgia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8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4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38" xfId="0" applyFont="1" applyBorder="1" applyAlignment="1">
      <alignment/>
    </xf>
    <xf numFmtId="0" fontId="8" fillId="0" borderId="33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1" fontId="2" fillId="0" borderId="29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" fontId="2" fillId="0" borderId="2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1" fillId="4" borderId="15" xfId="0" applyFont="1" applyFill="1" applyBorder="1" applyAlignment="1">
      <alignment horizontal="right"/>
    </xf>
    <xf numFmtId="0" fontId="1" fillId="4" borderId="14" xfId="0" applyFont="1" applyFill="1" applyBorder="1" applyAlignment="1">
      <alignment/>
    </xf>
    <xf numFmtId="2" fontId="1" fillId="4" borderId="18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5" fillId="0" borderId="40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2" fillId="4" borderId="29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41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4" borderId="23" xfId="0" applyFont="1" applyFill="1" applyBorder="1" applyAlignment="1">
      <alignment/>
    </xf>
    <xf numFmtId="2" fontId="2" fillId="4" borderId="24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4" borderId="20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4" borderId="27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3" fillId="0" borderId="2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2" fillId="4" borderId="3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8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1" fontId="1" fillId="0" borderId="2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4" borderId="39" xfId="0" applyFont="1" applyFill="1" applyBorder="1" applyAlignment="1">
      <alignment horizontal="center" vertical="center" textRotation="90" wrapText="1"/>
    </xf>
    <xf numFmtId="1" fontId="3" fillId="0" borderId="29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4" borderId="28" xfId="0" applyFont="1" applyFill="1" applyBorder="1" applyAlignment="1">
      <alignment horizontal="center" vertical="center" textRotation="90" wrapText="1"/>
    </xf>
    <xf numFmtId="1" fontId="3" fillId="0" borderId="15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39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2" fontId="3" fillId="4" borderId="24" xfId="0" applyNumberFormat="1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3" fillId="4" borderId="20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38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5" fillId="0" borderId="44" xfId="0" applyFont="1" applyBorder="1" applyAlignment="1">
      <alignment/>
    </xf>
    <xf numFmtId="0" fontId="8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4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5" fillId="0" borderId="3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0" fillId="0" borderId="0" xfId="0" applyAlignment="1">
      <alignment horizontal="center" wrapText="1"/>
    </xf>
    <xf numFmtId="0" fontId="3" fillId="0" borderId="46" xfId="0" applyFont="1" applyBorder="1" applyAlignment="1">
      <alignment/>
    </xf>
    <xf numFmtId="0" fontId="3" fillId="4" borderId="47" xfId="0" applyFont="1" applyFill="1" applyBorder="1" applyAlignment="1">
      <alignment/>
    </xf>
    <xf numFmtId="0" fontId="3" fillId="4" borderId="47" xfId="0" applyFont="1" applyFill="1" applyBorder="1" applyAlignment="1">
      <alignment/>
    </xf>
    <xf numFmtId="0" fontId="3" fillId="4" borderId="48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2" fontId="3" fillId="4" borderId="17" xfId="0" applyNumberFormat="1" applyFont="1" applyFill="1" applyBorder="1" applyAlignment="1">
      <alignment/>
    </xf>
    <xf numFmtId="2" fontId="3" fillId="4" borderId="18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10" fillId="0" borderId="48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3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 vertical="center" textRotation="90" wrapText="1"/>
    </xf>
    <xf numFmtId="0" fontId="1" fillId="5" borderId="43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</xdr:row>
      <xdr:rowOff>76200</xdr:rowOff>
    </xdr:from>
    <xdr:to>
      <xdr:col>12</xdr:col>
      <xdr:colOff>485775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381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12</xdr:col>
      <xdr:colOff>485775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tabSelected="1" workbookViewId="0" topLeftCell="A1">
      <selection activeCell="M23" sqref="M23:Q24"/>
    </sheetView>
  </sheetViews>
  <sheetFormatPr defaultColWidth="9.140625" defaultRowHeight="12.75"/>
  <cols>
    <col min="1" max="1" width="3.8515625" style="38" customWidth="1"/>
    <col min="2" max="2" width="19.7109375" style="0" customWidth="1"/>
    <col min="3" max="3" width="6.421875" style="0" customWidth="1"/>
    <col min="4" max="4" width="11.57421875" style="0" customWidth="1"/>
    <col min="5" max="5" width="5.421875" style="0" customWidth="1"/>
    <col min="6" max="6" width="6.28125" style="0" customWidth="1"/>
    <col min="7" max="7" width="5.7109375" style="0" hidden="1" customWidth="1"/>
    <col min="8" max="8" width="5.57421875" style="0" customWidth="1"/>
    <col min="9" max="9" width="8.28125" style="0" customWidth="1"/>
    <col min="10" max="10" width="8.140625" style="0" customWidth="1"/>
    <col min="11" max="11" width="15.7109375" style="0" customWidth="1"/>
    <col min="12" max="12" width="13.8515625" style="49" hidden="1" customWidth="1"/>
    <col min="13" max="13" width="9.7109375" style="0" customWidth="1"/>
    <col min="14" max="14" width="11.57421875" style="0" customWidth="1"/>
    <col min="17" max="17" width="9.140625" style="33" customWidth="1"/>
    <col min="18" max="18" width="0.13671875" style="38" customWidth="1"/>
  </cols>
  <sheetData>
    <row r="1" spans="1:13" ht="12.75">
      <c r="A1" s="189"/>
      <c r="B1" s="2"/>
      <c r="C1" s="2"/>
      <c r="D1" s="1"/>
      <c r="E1" s="3"/>
      <c r="F1" s="3"/>
      <c r="G1" s="3"/>
      <c r="H1" s="3"/>
      <c r="I1" s="3"/>
      <c r="J1" s="3"/>
      <c r="K1" s="3"/>
      <c r="L1" s="4"/>
      <c r="M1" s="3"/>
    </row>
    <row r="2" spans="1:13" ht="12.75">
      <c r="A2" s="189"/>
      <c r="B2" s="363"/>
      <c r="C2" s="363"/>
      <c r="D2" s="363"/>
      <c r="E2" s="363"/>
      <c r="F2" s="363"/>
      <c r="G2" s="363"/>
      <c r="H2" s="363"/>
      <c r="I2" s="363"/>
      <c r="J2" s="363"/>
      <c r="K2" s="3"/>
      <c r="L2" s="4"/>
      <c r="M2" s="3"/>
    </row>
    <row r="3" spans="1:18" s="13" customFormat="1" ht="12.75" customHeight="1">
      <c r="A3" s="37"/>
      <c r="B3" s="364" t="s">
        <v>168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Q3" s="34"/>
      <c r="R3" s="32"/>
    </row>
    <row r="4" spans="1:18" s="13" customFormat="1" ht="12.75">
      <c r="A4" s="37"/>
      <c r="B4" s="365" t="s">
        <v>169</v>
      </c>
      <c r="C4" s="336"/>
      <c r="D4" s="336"/>
      <c r="E4" s="336"/>
      <c r="F4" s="336"/>
      <c r="G4" s="336"/>
      <c r="H4" s="336"/>
      <c r="I4" s="336"/>
      <c r="J4" s="336"/>
      <c r="K4" s="336"/>
      <c r="L4" s="60"/>
      <c r="Q4" s="34"/>
      <c r="R4" s="32"/>
    </row>
    <row r="5" spans="1:18" s="13" customFormat="1" ht="12.75" customHeight="1">
      <c r="A5" s="37"/>
      <c r="B5" s="366" t="s">
        <v>0</v>
      </c>
      <c r="C5" s="367"/>
      <c r="D5" s="367"/>
      <c r="E5" s="367"/>
      <c r="F5" s="367"/>
      <c r="G5" s="367"/>
      <c r="H5" s="367"/>
      <c r="I5" s="367"/>
      <c r="J5" s="367"/>
      <c r="K5" s="367"/>
      <c r="L5" s="60"/>
      <c r="M5" s="13" t="s">
        <v>175</v>
      </c>
      <c r="Q5" s="34"/>
      <c r="R5" s="32"/>
    </row>
    <row r="6" spans="1:18" s="13" customFormat="1" ht="12.75">
      <c r="A6" s="37"/>
      <c r="E6" s="369"/>
      <c r="F6" s="369"/>
      <c r="G6" s="369"/>
      <c r="H6" s="369"/>
      <c r="I6" s="369"/>
      <c r="J6" s="369"/>
      <c r="K6" s="369"/>
      <c r="L6" s="60"/>
      <c r="N6" s="13" t="s">
        <v>176</v>
      </c>
      <c r="Q6" s="34"/>
      <c r="R6" s="32"/>
    </row>
    <row r="7" spans="1:18" s="13" customFormat="1" ht="12.75" customHeight="1">
      <c r="A7" s="37"/>
      <c r="B7" s="366" t="s">
        <v>63</v>
      </c>
      <c r="C7" s="367"/>
      <c r="D7" s="367"/>
      <c r="E7" s="367"/>
      <c r="F7" s="367"/>
      <c r="G7" s="367"/>
      <c r="H7" s="367"/>
      <c r="I7" s="367"/>
      <c r="J7" s="367"/>
      <c r="K7" s="367"/>
      <c r="L7" s="60"/>
      <c r="N7" s="13" t="s">
        <v>177</v>
      </c>
      <c r="Q7" s="34"/>
      <c r="R7" s="32"/>
    </row>
    <row r="8" spans="1:14" ht="17.25" customHeight="1" thickBot="1">
      <c r="A8" s="189"/>
      <c r="B8" s="3"/>
      <c r="C8" s="3"/>
      <c r="D8" s="4"/>
      <c r="E8" s="3"/>
      <c r="F8" s="3"/>
      <c r="G8" s="3"/>
      <c r="H8" s="3"/>
      <c r="I8" s="3"/>
      <c r="J8" s="3"/>
      <c r="K8" s="3"/>
      <c r="L8" s="4"/>
      <c r="M8" s="3"/>
      <c r="N8" t="s">
        <v>178</v>
      </c>
    </row>
    <row r="9" spans="1:18" s="26" customFormat="1" ht="15.75" customHeight="1" thickBot="1">
      <c r="A9" s="10" t="s">
        <v>66</v>
      </c>
      <c r="B9" s="11" t="s">
        <v>1</v>
      </c>
      <c r="C9" s="12" t="s">
        <v>2</v>
      </c>
      <c r="D9" s="12" t="s">
        <v>3</v>
      </c>
      <c r="E9" s="371" t="s">
        <v>4</v>
      </c>
      <c r="F9" s="372"/>
      <c r="G9" s="372"/>
      <c r="H9" s="372"/>
      <c r="I9" s="372"/>
      <c r="J9" s="372"/>
      <c r="K9" s="373"/>
      <c r="L9" s="370"/>
      <c r="M9" s="376" t="s">
        <v>63</v>
      </c>
      <c r="N9" s="377"/>
      <c r="O9" s="377"/>
      <c r="P9" s="377"/>
      <c r="Q9" s="378"/>
      <c r="R9" s="42"/>
    </row>
    <row r="10" spans="1:18" s="26" customFormat="1" ht="15.75" customHeight="1">
      <c r="A10" s="14"/>
      <c r="B10" s="15" t="s">
        <v>5</v>
      </c>
      <c r="C10" s="16" t="s">
        <v>6</v>
      </c>
      <c r="D10" s="16" t="s">
        <v>7</v>
      </c>
      <c r="E10" s="17" t="s">
        <v>8</v>
      </c>
      <c r="F10" s="18" t="s">
        <v>8</v>
      </c>
      <c r="G10" s="18" t="s">
        <v>9</v>
      </c>
      <c r="H10" s="18" t="s">
        <v>10</v>
      </c>
      <c r="I10" s="17" t="s">
        <v>11</v>
      </c>
      <c r="J10" s="18" t="s">
        <v>12</v>
      </c>
      <c r="K10" s="61" t="s">
        <v>13</v>
      </c>
      <c r="L10" s="370"/>
      <c r="M10" s="379" t="s">
        <v>156</v>
      </c>
      <c r="N10" s="382" t="s">
        <v>158</v>
      </c>
      <c r="O10" s="382" t="s">
        <v>157</v>
      </c>
      <c r="P10" s="382" t="s">
        <v>64</v>
      </c>
      <c r="Q10" s="387" t="s">
        <v>65</v>
      </c>
      <c r="R10" s="374"/>
    </row>
    <row r="11" spans="1:18" s="26" customFormat="1" ht="15.75" customHeight="1">
      <c r="A11" s="14"/>
      <c r="B11" s="15"/>
      <c r="C11" s="16"/>
      <c r="D11" s="16"/>
      <c r="E11" s="17" t="s">
        <v>6</v>
      </c>
      <c r="F11" s="18" t="s">
        <v>14</v>
      </c>
      <c r="G11" s="18"/>
      <c r="H11" s="18"/>
      <c r="I11" s="17" t="s">
        <v>7</v>
      </c>
      <c r="J11" s="18" t="s">
        <v>15</v>
      </c>
      <c r="K11" s="62"/>
      <c r="L11" s="370"/>
      <c r="M11" s="380"/>
      <c r="N11" s="383"/>
      <c r="O11" s="383"/>
      <c r="P11" s="385"/>
      <c r="Q11" s="388"/>
      <c r="R11" s="375"/>
    </row>
    <row r="12" spans="1:18" s="26" customFormat="1" ht="15.75" customHeight="1">
      <c r="A12" s="14"/>
      <c r="B12" s="15"/>
      <c r="C12" s="16"/>
      <c r="D12" s="16"/>
      <c r="E12" s="17"/>
      <c r="F12" s="18"/>
      <c r="G12" s="18"/>
      <c r="H12" s="18"/>
      <c r="I12" s="17"/>
      <c r="J12" s="18" t="s">
        <v>7</v>
      </c>
      <c r="K12" s="61"/>
      <c r="L12" s="370"/>
      <c r="M12" s="380"/>
      <c r="N12" s="383"/>
      <c r="O12" s="383"/>
      <c r="P12" s="385"/>
      <c r="Q12" s="388"/>
      <c r="R12" s="375"/>
    </row>
    <row r="13" spans="1:18" s="26" customFormat="1" ht="15.75" customHeight="1" thickBot="1">
      <c r="A13" s="190"/>
      <c r="B13" s="29"/>
      <c r="C13" s="30"/>
      <c r="D13" s="31"/>
      <c r="E13" s="20"/>
      <c r="F13" s="21"/>
      <c r="G13" s="21"/>
      <c r="H13" s="21"/>
      <c r="I13" s="20"/>
      <c r="J13" s="21"/>
      <c r="K13" s="63"/>
      <c r="L13" s="370"/>
      <c r="M13" s="381"/>
      <c r="N13" s="384"/>
      <c r="O13" s="384"/>
      <c r="P13" s="386"/>
      <c r="Q13" s="389"/>
      <c r="R13" s="375"/>
    </row>
    <row r="14" spans="1:18" s="26" customFormat="1" ht="18.75" customHeight="1" thickBot="1">
      <c r="A14" s="191"/>
      <c r="B14" s="23" t="s">
        <v>98</v>
      </c>
      <c r="C14" s="22"/>
      <c r="D14" s="24"/>
      <c r="E14" s="24"/>
      <c r="F14" s="24"/>
      <c r="G14" s="24"/>
      <c r="H14" s="24"/>
      <c r="I14" s="24"/>
      <c r="J14" s="24"/>
      <c r="K14" s="64"/>
      <c r="L14" s="25"/>
      <c r="M14" s="22"/>
      <c r="Q14" s="35"/>
      <c r="R14" s="24"/>
    </row>
    <row r="15" spans="1:19" s="26" customFormat="1" ht="18.75" customHeight="1">
      <c r="A15" s="197">
        <v>1</v>
      </c>
      <c r="B15" s="313" t="s">
        <v>155</v>
      </c>
      <c r="C15" s="311">
        <v>1988</v>
      </c>
      <c r="D15" s="232" t="s">
        <v>19</v>
      </c>
      <c r="E15" s="233">
        <v>2005</v>
      </c>
      <c r="F15" s="234" t="s">
        <v>17</v>
      </c>
      <c r="G15" s="234" t="s">
        <v>100</v>
      </c>
      <c r="H15" s="234" t="s">
        <v>89</v>
      </c>
      <c r="I15" s="234" t="s">
        <v>101</v>
      </c>
      <c r="J15" s="234" t="s">
        <v>102</v>
      </c>
      <c r="K15" s="232" t="s">
        <v>99</v>
      </c>
      <c r="L15" s="235"/>
      <c r="M15" s="236">
        <v>136</v>
      </c>
      <c r="N15" s="237">
        <v>126</v>
      </c>
      <c r="O15" s="348">
        <v>129</v>
      </c>
      <c r="P15" s="236">
        <f>SUM(M15:O15)</f>
        <v>391</v>
      </c>
      <c r="Q15" s="238">
        <f>P15/630*100</f>
        <v>62.06349206349206</v>
      </c>
      <c r="R15" s="230"/>
      <c r="S15" s="230" t="s">
        <v>171</v>
      </c>
    </row>
    <row r="16" spans="1:19" s="26" customFormat="1" ht="18.75" customHeight="1" thickBot="1">
      <c r="A16" s="211">
        <v>2</v>
      </c>
      <c r="B16" s="314" t="s">
        <v>165</v>
      </c>
      <c r="C16" s="312"/>
      <c r="D16" s="196" t="s">
        <v>166</v>
      </c>
      <c r="E16" s="240"/>
      <c r="F16" s="239"/>
      <c r="G16" s="239"/>
      <c r="H16" s="239"/>
      <c r="I16" s="239"/>
      <c r="J16" s="239"/>
      <c r="K16" s="241"/>
      <c r="L16" s="242"/>
      <c r="M16" s="243">
        <v>134</v>
      </c>
      <c r="N16" s="244">
        <v>130</v>
      </c>
      <c r="O16" s="349">
        <v>137</v>
      </c>
      <c r="P16" s="350">
        <f>SUM(M16:O16)</f>
        <v>401</v>
      </c>
      <c r="Q16" s="351">
        <f>P16/630*100</f>
        <v>63.650793650793645</v>
      </c>
      <c r="R16" s="230"/>
      <c r="S16" s="230" t="s">
        <v>170</v>
      </c>
    </row>
    <row r="17" spans="1:19" s="26" customFormat="1" ht="18.75" customHeight="1" thickBot="1">
      <c r="A17" s="37"/>
      <c r="B17" s="46" t="s">
        <v>103</v>
      </c>
      <c r="R17" s="24"/>
      <c r="S17" s="24"/>
    </row>
    <row r="18" spans="1:19" s="26" customFormat="1" ht="18.75" customHeight="1">
      <c r="A18" s="184">
        <v>1</v>
      </c>
      <c r="B18" s="318" t="s">
        <v>104</v>
      </c>
      <c r="C18" s="315">
        <v>1983</v>
      </c>
      <c r="D18" s="245" t="s">
        <v>44</v>
      </c>
      <c r="E18" s="245">
        <v>2005</v>
      </c>
      <c r="F18" s="245" t="s">
        <v>17</v>
      </c>
      <c r="G18" s="245" t="s">
        <v>105</v>
      </c>
      <c r="H18" s="245" t="s">
        <v>32</v>
      </c>
      <c r="I18" s="245"/>
      <c r="J18" s="245"/>
      <c r="K18" s="246" t="s">
        <v>97</v>
      </c>
      <c r="L18" s="186"/>
      <c r="M18" s="247">
        <v>171</v>
      </c>
      <c r="N18" s="248">
        <v>174</v>
      </c>
      <c r="O18" s="248">
        <v>173</v>
      </c>
      <c r="P18" s="248">
        <f>SUM(M18:O18)</f>
        <v>518</v>
      </c>
      <c r="Q18" s="249">
        <f>P18/750*100</f>
        <v>69.06666666666666</v>
      </c>
      <c r="R18" s="230"/>
      <c r="S18" s="230" t="s">
        <v>173</v>
      </c>
    </row>
    <row r="19" spans="1:19" s="26" customFormat="1" ht="18.75" customHeight="1">
      <c r="A19" s="185">
        <v>2</v>
      </c>
      <c r="B19" s="319" t="s">
        <v>61</v>
      </c>
      <c r="C19" s="316">
        <v>1990</v>
      </c>
      <c r="D19" s="55" t="s">
        <v>106</v>
      </c>
      <c r="E19" s="55">
        <v>2005</v>
      </c>
      <c r="F19" s="55" t="s">
        <v>45</v>
      </c>
      <c r="G19" s="55" t="s">
        <v>107</v>
      </c>
      <c r="H19" s="55" t="s">
        <v>108</v>
      </c>
      <c r="I19" s="55" t="s">
        <v>109</v>
      </c>
      <c r="J19" s="55" t="s">
        <v>110</v>
      </c>
      <c r="K19" s="65" t="s">
        <v>111</v>
      </c>
      <c r="L19" s="96"/>
      <c r="M19" s="74">
        <v>168</v>
      </c>
      <c r="N19" s="250">
        <v>169</v>
      </c>
      <c r="O19" s="250">
        <v>164</v>
      </c>
      <c r="P19" s="250">
        <f>SUM(M19:O19)</f>
        <v>501</v>
      </c>
      <c r="Q19" s="347">
        <f>P19/750*100</f>
        <v>66.8</v>
      </c>
      <c r="R19" s="230"/>
      <c r="S19" s="230" t="s">
        <v>171</v>
      </c>
    </row>
    <row r="20" spans="1:19" s="26" customFormat="1" ht="18.75" customHeight="1">
      <c r="A20" s="73">
        <v>3</v>
      </c>
      <c r="B20" s="320" t="s">
        <v>112</v>
      </c>
      <c r="C20" s="316">
        <v>1975</v>
      </c>
      <c r="D20" s="55" t="s">
        <v>113</v>
      </c>
      <c r="E20" s="55">
        <v>2005</v>
      </c>
      <c r="F20" s="55"/>
      <c r="G20" s="55" t="s">
        <v>114</v>
      </c>
      <c r="H20" s="55"/>
      <c r="I20" s="55"/>
      <c r="J20" s="55"/>
      <c r="K20" s="65" t="s">
        <v>115</v>
      </c>
      <c r="L20" s="96"/>
      <c r="M20" s="74">
        <v>150</v>
      </c>
      <c r="N20" s="250">
        <v>155</v>
      </c>
      <c r="O20" s="250">
        <v>158</v>
      </c>
      <c r="P20" s="250">
        <f>SUM(M20:O20)</f>
        <v>463</v>
      </c>
      <c r="Q20" s="347">
        <f>P20/750*100</f>
        <v>61.73333333333333</v>
      </c>
      <c r="R20" s="230"/>
      <c r="S20" s="230" t="s">
        <v>172</v>
      </c>
    </row>
    <row r="21" spans="1:19" s="26" customFormat="1" ht="18.75" customHeight="1" thickBot="1">
      <c r="A21" s="192"/>
      <c r="B21" s="321" t="s">
        <v>116</v>
      </c>
      <c r="C21" s="317"/>
      <c r="D21" s="251"/>
      <c r="E21" s="251"/>
      <c r="F21" s="251"/>
      <c r="G21" s="251"/>
      <c r="H21" s="251"/>
      <c r="I21" s="251"/>
      <c r="J21" s="251"/>
      <c r="K21" s="252"/>
      <c r="L21" s="97"/>
      <c r="M21" s="58"/>
      <c r="N21" s="59"/>
      <c r="O21" s="59"/>
      <c r="P21" s="109"/>
      <c r="Q21" s="110"/>
      <c r="R21" s="24"/>
      <c r="S21" s="24"/>
    </row>
    <row r="22" spans="1:19" s="26" customFormat="1" ht="19.5" customHeight="1" thickBot="1">
      <c r="A22" s="37"/>
      <c r="B22" s="23" t="s">
        <v>16</v>
      </c>
      <c r="O22" s="27"/>
      <c r="P22" s="209"/>
      <c r="Q22" s="215"/>
      <c r="R22" s="24"/>
      <c r="S22" s="24"/>
    </row>
    <row r="23" spans="1:19" s="26" customFormat="1" ht="18.75" customHeight="1">
      <c r="A23" s="212">
        <v>1</v>
      </c>
      <c r="B23" s="324" t="s">
        <v>159</v>
      </c>
      <c r="C23" s="322">
        <v>1997</v>
      </c>
      <c r="D23" s="253" t="s">
        <v>160</v>
      </c>
      <c r="E23" s="254"/>
      <c r="F23" s="255"/>
      <c r="G23" s="256"/>
      <c r="H23" s="256"/>
      <c r="I23" s="256"/>
      <c r="J23" s="256"/>
      <c r="K23" s="257"/>
      <c r="L23" s="258"/>
      <c r="M23" s="259">
        <v>183</v>
      </c>
      <c r="N23" s="260">
        <v>190</v>
      </c>
      <c r="O23" s="260">
        <v>188</v>
      </c>
      <c r="P23" s="260">
        <f>SUM(M23:O23)</f>
        <v>561</v>
      </c>
      <c r="Q23" s="261">
        <f>P23/840*100</f>
        <v>66.78571428571428</v>
      </c>
      <c r="R23" s="230"/>
      <c r="S23" s="230" t="s">
        <v>170</v>
      </c>
    </row>
    <row r="24" spans="1:19" s="26" customFormat="1" ht="18.75" customHeight="1" thickBot="1">
      <c r="A24" s="195">
        <v>2</v>
      </c>
      <c r="B24" s="314" t="s">
        <v>159</v>
      </c>
      <c r="C24" s="323">
        <v>1997</v>
      </c>
      <c r="D24" s="196" t="s">
        <v>161</v>
      </c>
      <c r="E24" s="213"/>
      <c r="F24" s="58"/>
      <c r="G24" s="59"/>
      <c r="H24" s="59"/>
      <c r="I24" s="59"/>
      <c r="J24" s="59"/>
      <c r="K24" s="181"/>
      <c r="L24" s="97"/>
      <c r="M24" s="262">
        <v>175</v>
      </c>
      <c r="N24" s="263">
        <v>192</v>
      </c>
      <c r="O24" s="263">
        <v>185</v>
      </c>
      <c r="P24" s="264">
        <f>SUM(M24:O24)</f>
        <v>552</v>
      </c>
      <c r="Q24" s="265">
        <f>P24/840*100</f>
        <v>65.71428571428571</v>
      </c>
      <c r="R24" s="231"/>
      <c r="S24" s="231" t="s">
        <v>171</v>
      </c>
    </row>
    <row r="25" spans="1:19" s="26" customFormat="1" ht="18.75" customHeight="1" thickBot="1">
      <c r="A25" s="198"/>
      <c r="B25" s="200" t="s">
        <v>31</v>
      </c>
      <c r="C25" s="199"/>
      <c r="D25" s="199"/>
      <c r="E25" s="8"/>
      <c r="F25" s="8"/>
      <c r="G25" s="8"/>
      <c r="H25" s="8"/>
      <c r="I25" s="8"/>
      <c r="J25" s="8"/>
      <c r="K25" s="8"/>
      <c r="L25" s="8"/>
      <c r="M25" s="39"/>
      <c r="N25" s="39"/>
      <c r="O25" s="39"/>
      <c r="P25" s="352"/>
      <c r="Q25" s="214"/>
      <c r="R25" s="46"/>
      <c r="S25" s="46"/>
    </row>
    <row r="26" spans="1:19" s="26" customFormat="1" ht="18.75" customHeight="1">
      <c r="A26" s="132">
        <v>1</v>
      </c>
      <c r="B26" s="326" t="s">
        <v>21</v>
      </c>
      <c r="C26" s="325">
        <v>1997</v>
      </c>
      <c r="D26" s="267" t="s">
        <v>22</v>
      </c>
      <c r="E26" s="268"/>
      <c r="F26" s="266" t="s">
        <v>154</v>
      </c>
      <c r="G26" s="269" t="s">
        <v>87</v>
      </c>
      <c r="H26" s="266" t="s">
        <v>88</v>
      </c>
      <c r="I26" s="266" t="s">
        <v>23</v>
      </c>
      <c r="J26" s="266" t="s">
        <v>24</v>
      </c>
      <c r="K26" s="267" t="s">
        <v>25</v>
      </c>
      <c r="L26" s="278"/>
      <c r="M26" s="355">
        <v>146</v>
      </c>
      <c r="N26" s="270">
        <v>139</v>
      </c>
      <c r="O26" s="270">
        <v>150</v>
      </c>
      <c r="P26" s="356">
        <f>SUM(M26:O26)</f>
        <v>435</v>
      </c>
      <c r="Q26" s="282">
        <f>P26/690*100</f>
        <v>63.04347826086957</v>
      </c>
      <c r="R26" s="231"/>
      <c r="S26" s="231" t="s">
        <v>173</v>
      </c>
    </row>
    <row r="27" spans="1:19" s="26" customFormat="1" ht="18.75" customHeight="1">
      <c r="A27" s="194">
        <v>2</v>
      </c>
      <c r="B27" s="319" t="s">
        <v>163</v>
      </c>
      <c r="C27" s="272">
        <v>1996</v>
      </c>
      <c r="D27" s="271" t="s">
        <v>164</v>
      </c>
      <c r="E27" s="74"/>
      <c r="F27" s="250"/>
      <c r="G27" s="250"/>
      <c r="H27" s="250"/>
      <c r="I27" s="250"/>
      <c r="J27" s="250"/>
      <c r="K27" s="271"/>
      <c r="L27" s="353"/>
      <c r="M27" s="357">
        <v>143</v>
      </c>
      <c r="N27" s="273">
        <v>142</v>
      </c>
      <c r="O27" s="273">
        <v>147</v>
      </c>
      <c r="P27" s="273">
        <f>SUM(M27:O27)</f>
        <v>432</v>
      </c>
      <c r="Q27" s="358">
        <f>P27/690*100</f>
        <v>62.60869565217392</v>
      </c>
      <c r="R27" s="231"/>
      <c r="S27" s="231" t="s">
        <v>171</v>
      </c>
    </row>
    <row r="28" spans="1:19" s="26" customFormat="1" ht="18.75" customHeight="1" thickBot="1">
      <c r="A28" s="201">
        <v>3</v>
      </c>
      <c r="B28" s="327" t="s">
        <v>167</v>
      </c>
      <c r="C28" s="276">
        <v>1996</v>
      </c>
      <c r="D28" s="274" t="s">
        <v>162</v>
      </c>
      <c r="E28" s="275"/>
      <c r="F28" s="109"/>
      <c r="G28" s="109"/>
      <c r="H28" s="109"/>
      <c r="I28" s="109"/>
      <c r="J28" s="109"/>
      <c r="K28" s="274"/>
      <c r="L28" s="354"/>
      <c r="M28" s="359">
        <v>116</v>
      </c>
      <c r="N28" s="264">
        <v>119</v>
      </c>
      <c r="O28" s="264">
        <v>119</v>
      </c>
      <c r="P28" s="264">
        <f>SUM(M28:O28)</f>
        <v>354</v>
      </c>
      <c r="Q28" s="265">
        <f>P28/690*100</f>
        <v>51.30434782608696</v>
      </c>
      <c r="R28" s="231"/>
      <c r="S28" s="231" t="s">
        <v>172</v>
      </c>
    </row>
    <row r="29" spans="1:19" s="26" customFormat="1" ht="18.75" customHeight="1" thickBot="1">
      <c r="A29" s="37"/>
      <c r="B29" s="28" t="s">
        <v>49</v>
      </c>
      <c r="R29" s="39"/>
      <c r="S29" s="39"/>
    </row>
    <row r="30" spans="1:19" s="26" customFormat="1" ht="18.75" customHeight="1">
      <c r="A30" s="184">
        <v>1</v>
      </c>
      <c r="B30" s="329" t="s">
        <v>67</v>
      </c>
      <c r="C30" s="315">
        <v>1997</v>
      </c>
      <c r="D30" s="246" t="s">
        <v>51</v>
      </c>
      <c r="E30" s="277">
        <v>1997</v>
      </c>
      <c r="F30" s="245" t="s">
        <v>17</v>
      </c>
      <c r="G30" s="269" t="s">
        <v>87</v>
      </c>
      <c r="H30" s="245" t="s">
        <v>89</v>
      </c>
      <c r="I30" s="245" t="s">
        <v>52</v>
      </c>
      <c r="J30" s="245" t="s">
        <v>53</v>
      </c>
      <c r="K30" s="246" t="s">
        <v>54</v>
      </c>
      <c r="L30" s="278"/>
      <c r="M30" s="279">
        <v>221</v>
      </c>
      <c r="N30" s="280">
        <v>214</v>
      </c>
      <c r="O30" s="280">
        <v>222</v>
      </c>
      <c r="P30" s="281">
        <f>SUM(M30:O30)</f>
        <v>657</v>
      </c>
      <c r="Q30" s="282">
        <f>P30/1020*100</f>
        <v>64.41176470588236</v>
      </c>
      <c r="R30" s="231"/>
      <c r="S30" s="231" t="s">
        <v>174</v>
      </c>
    </row>
    <row r="31" spans="1:28" s="26" customFormat="1" ht="18.75" customHeight="1">
      <c r="A31" s="188">
        <v>2</v>
      </c>
      <c r="B31" s="330" t="s">
        <v>67</v>
      </c>
      <c r="C31" s="316">
        <v>1997</v>
      </c>
      <c r="D31" s="65" t="s">
        <v>55</v>
      </c>
      <c r="E31" s="183">
        <v>2001</v>
      </c>
      <c r="F31" s="55" t="s">
        <v>17</v>
      </c>
      <c r="G31" s="182" t="s">
        <v>87</v>
      </c>
      <c r="H31" s="55" t="s">
        <v>89</v>
      </c>
      <c r="I31" s="55" t="s">
        <v>93</v>
      </c>
      <c r="J31" s="55" t="s">
        <v>56</v>
      </c>
      <c r="K31" s="65" t="s">
        <v>54</v>
      </c>
      <c r="L31" s="131"/>
      <c r="M31" s="283">
        <v>209</v>
      </c>
      <c r="N31" s="284">
        <v>217</v>
      </c>
      <c r="O31" s="284">
        <v>220</v>
      </c>
      <c r="P31" s="284">
        <f>SUM(M31:O31)</f>
        <v>646</v>
      </c>
      <c r="Q31" s="358">
        <f>P31/1020*100</f>
        <v>63.33333333333333</v>
      </c>
      <c r="R31" s="231"/>
      <c r="S31" s="231" t="s">
        <v>171</v>
      </c>
      <c r="T31" s="8"/>
      <c r="U31" s="8"/>
      <c r="V31" s="8"/>
      <c r="W31" s="8"/>
      <c r="X31" s="8"/>
      <c r="Y31" s="8"/>
      <c r="Z31" s="8"/>
      <c r="AA31" s="27"/>
      <c r="AB31" s="27"/>
    </row>
    <row r="32" spans="1:19" s="26" customFormat="1" ht="18.75" customHeight="1">
      <c r="A32" s="73">
        <v>3</v>
      </c>
      <c r="B32" s="320" t="s">
        <v>43</v>
      </c>
      <c r="C32" s="316">
        <v>1996</v>
      </c>
      <c r="D32" s="65" t="s">
        <v>94</v>
      </c>
      <c r="E32" s="183">
        <v>1998</v>
      </c>
      <c r="F32" s="55" t="s">
        <v>95</v>
      </c>
      <c r="G32" s="55" t="s">
        <v>18</v>
      </c>
      <c r="H32" s="55" t="s">
        <v>96</v>
      </c>
      <c r="I32" s="55"/>
      <c r="J32" s="55"/>
      <c r="K32" s="65" t="s">
        <v>97</v>
      </c>
      <c r="L32" s="131"/>
      <c r="M32" s="285">
        <v>217</v>
      </c>
      <c r="N32" s="286">
        <v>208</v>
      </c>
      <c r="O32" s="286">
        <v>210</v>
      </c>
      <c r="P32" s="284">
        <f>SUM(M32:O32)</f>
        <v>635</v>
      </c>
      <c r="Q32" s="358">
        <f>P32/1020*100</f>
        <v>62.254901960784316</v>
      </c>
      <c r="R32" s="231"/>
      <c r="S32" s="231" t="s">
        <v>172</v>
      </c>
    </row>
    <row r="33" spans="1:19" s="26" customFormat="1" ht="18.75" customHeight="1" thickBot="1">
      <c r="A33" s="216">
        <v>4</v>
      </c>
      <c r="B33" s="327" t="s">
        <v>57</v>
      </c>
      <c r="C33" s="328">
        <v>1993</v>
      </c>
      <c r="D33" s="68" t="s">
        <v>46</v>
      </c>
      <c r="E33" s="145">
        <v>2000</v>
      </c>
      <c r="F33" s="57" t="s">
        <v>90</v>
      </c>
      <c r="G33" s="57" t="s">
        <v>91</v>
      </c>
      <c r="H33" s="57" t="s">
        <v>92</v>
      </c>
      <c r="I33" s="57" t="s">
        <v>47</v>
      </c>
      <c r="J33" s="57" t="s">
        <v>48</v>
      </c>
      <c r="K33" s="68" t="s">
        <v>30</v>
      </c>
      <c r="L33" s="168"/>
      <c r="M33" s="287">
        <v>211</v>
      </c>
      <c r="N33" s="288">
        <v>211</v>
      </c>
      <c r="O33" s="288">
        <v>211</v>
      </c>
      <c r="P33" s="288">
        <f>SUM(M33:O33)</f>
        <v>633</v>
      </c>
      <c r="Q33" s="265">
        <f>P33/1020*100</f>
        <v>62.05882352941177</v>
      </c>
      <c r="R33" s="39"/>
      <c r="S33" s="39"/>
    </row>
    <row r="34" spans="1:19" s="26" customFormat="1" ht="18.75" customHeight="1" thickBot="1">
      <c r="A34" s="37"/>
      <c r="B34" s="41" t="s">
        <v>117</v>
      </c>
      <c r="R34" s="39"/>
      <c r="S34" s="39"/>
    </row>
    <row r="35" spans="1:19" s="26" customFormat="1" ht="18.75" customHeight="1" thickBot="1">
      <c r="A35" s="208">
        <v>1</v>
      </c>
      <c r="B35" s="331" t="s">
        <v>58</v>
      </c>
      <c r="C35" s="289">
        <v>1989</v>
      </c>
      <c r="D35" s="91" t="s">
        <v>59</v>
      </c>
      <c r="E35" s="289">
        <v>2001</v>
      </c>
      <c r="F35" s="90" t="s">
        <v>118</v>
      </c>
      <c r="G35" s="90" t="s">
        <v>119</v>
      </c>
      <c r="H35" s="90" t="s">
        <v>120</v>
      </c>
      <c r="I35" s="90" t="s">
        <v>34</v>
      </c>
      <c r="J35" s="90" t="s">
        <v>60</v>
      </c>
      <c r="K35" s="91" t="s">
        <v>121</v>
      </c>
      <c r="L35" s="77"/>
      <c r="M35" s="76">
        <v>233</v>
      </c>
      <c r="N35" s="76">
        <v>231</v>
      </c>
      <c r="O35" s="76">
        <v>223</v>
      </c>
      <c r="P35" s="76">
        <f>SUM(M35:O35)</f>
        <v>687</v>
      </c>
      <c r="Q35" s="94">
        <f>P35/1110*100</f>
        <v>61.891891891891895</v>
      </c>
      <c r="R35" s="231"/>
      <c r="S35" s="231"/>
    </row>
    <row r="36" spans="1:19" s="26" customFormat="1" ht="18.75" customHeight="1" thickBot="1">
      <c r="A36" s="37"/>
      <c r="B36" s="92" t="s">
        <v>122</v>
      </c>
      <c r="R36" s="39"/>
      <c r="S36" s="39"/>
    </row>
    <row r="37" spans="1:19" s="26" customFormat="1" ht="18.75" customHeight="1">
      <c r="A37" s="205">
        <v>1</v>
      </c>
      <c r="B37" s="329" t="s">
        <v>125</v>
      </c>
      <c r="C37" s="315">
        <v>1979</v>
      </c>
      <c r="D37" s="246" t="s">
        <v>126</v>
      </c>
      <c r="E37" s="277">
        <v>2001</v>
      </c>
      <c r="F37" s="245" t="s">
        <v>17</v>
      </c>
      <c r="G37" s="245" t="s">
        <v>100</v>
      </c>
      <c r="H37" s="245" t="s">
        <v>127</v>
      </c>
      <c r="I37" s="245" t="s">
        <v>47</v>
      </c>
      <c r="J37" s="245" t="s">
        <v>128</v>
      </c>
      <c r="K37" s="246" t="s">
        <v>129</v>
      </c>
      <c r="L37" s="290"/>
      <c r="M37" s="291">
        <v>254</v>
      </c>
      <c r="N37" s="292">
        <v>260</v>
      </c>
      <c r="O37" s="292">
        <v>230</v>
      </c>
      <c r="P37" s="292">
        <f>SUM(M37:O37)</f>
        <v>744</v>
      </c>
      <c r="Q37" s="238">
        <f>P37/1140*100</f>
        <v>65.26315789473685</v>
      </c>
      <c r="R37" s="231"/>
      <c r="S37" s="231" t="s">
        <v>173</v>
      </c>
    </row>
    <row r="38" spans="1:19" s="26" customFormat="1" ht="18.75" customHeight="1">
      <c r="A38" s="193"/>
      <c r="B38" s="333" t="s">
        <v>130</v>
      </c>
      <c r="C38" s="316"/>
      <c r="D38" s="65"/>
      <c r="E38" s="183"/>
      <c r="F38" s="55"/>
      <c r="G38" s="55"/>
      <c r="H38" s="55"/>
      <c r="I38" s="55"/>
      <c r="J38" s="55"/>
      <c r="K38" s="65"/>
      <c r="L38" s="187"/>
      <c r="M38" s="203"/>
      <c r="N38" s="204"/>
      <c r="O38" s="204"/>
      <c r="P38" s="360"/>
      <c r="Q38" s="361"/>
      <c r="R38" s="231"/>
      <c r="S38" s="231" t="s">
        <v>171</v>
      </c>
    </row>
    <row r="39" spans="1:19" s="26" customFormat="1" ht="18.75" customHeight="1">
      <c r="A39" s="206">
        <v>2</v>
      </c>
      <c r="B39" s="320" t="s">
        <v>104</v>
      </c>
      <c r="C39" s="332">
        <v>1983</v>
      </c>
      <c r="D39" s="294" t="s">
        <v>136</v>
      </c>
      <c r="E39" s="295">
        <v>2001</v>
      </c>
      <c r="F39" s="293" t="s">
        <v>137</v>
      </c>
      <c r="G39" s="293" t="s">
        <v>50</v>
      </c>
      <c r="H39" s="293"/>
      <c r="I39" s="293"/>
      <c r="J39" s="293"/>
      <c r="K39" s="294" t="s">
        <v>115</v>
      </c>
      <c r="L39" s="187"/>
      <c r="M39" s="203">
        <v>253</v>
      </c>
      <c r="N39" s="204">
        <v>250</v>
      </c>
      <c r="O39" s="204">
        <v>230</v>
      </c>
      <c r="P39" s="360">
        <f>SUM(M39:O39)</f>
        <v>733</v>
      </c>
      <c r="Q39" s="361">
        <f>P39/1140*100</f>
        <v>64.29824561403508</v>
      </c>
      <c r="R39" s="231"/>
      <c r="S39" s="231" t="s">
        <v>172</v>
      </c>
    </row>
    <row r="40" spans="1:19" s="26" customFormat="1" ht="18.75" customHeight="1" thickBot="1">
      <c r="A40" s="224">
        <v>3</v>
      </c>
      <c r="B40" s="334" t="s">
        <v>131</v>
      </c>
      <c r="C40" s="328">
        <v>1966</v>
      </c>
      <c r="D40" s="68" t="s">
        <v>132</v>
      </c>
      <c r="E40" s="145">
        <v>2000</v>
      </c>
      <c r="F40" s="57" t="s">
        <v>45</v>
      </c>
      <c r="G40" s="57" t="s">
        <v>100</v>
      </c>
      <c r="H40" s="57" t="s">
        <v>62</v>
      </c>
      <c r="I40" s="57" t="s">
        <v>133</v>
      </c>
      <c r="J40" s="57" t="s">
        <v>134</v>
      </c>
      <c r="K40" s="68" t="s">
        <v>135</v>
      </c>
      <c r="L40" s="296"/>
      <c r="M40" s="297">
        <v>228</v>
      </c>
      <c r="N40" s="298">
        <v>238</v>
      </c>
      <c r="O40" s="298">
        <v>224</v>
      </c>
      <c r="P40" s="298">
        <f>SUM(M40:O40)</f>
        <v>690</v>
      </c>
      <c r="Q40" s="351">
        <f>P40/1140*100</f>
        <v>60.526315789473685</v>
      </c>
      <c r="R40" s="39"/>
      <c r="S40" s="39"/>
    </row>
    <row r="41" spans="1:19" s="26" customFormat="1" ht="18.75" customHeight="1" thickBot="1">
      <c r="A41" s="39"/>
      <c r="B41" s="93" t="s">
        <v>138</v>
      </c>
      <c r="C41" s="9"/>
      <c r="D41" s="8"/>
      <c r="E41" s="8"/>
      <c r="F41" s="8"/>
      <c r="G41" s="8"/>
      <c r="H41" s="8"/>
      <c r="I41" s="8"/>
      <c r="J41" s="8"/>
      <c r="K41" s="8"/>
      <c r="L41" s="27"/>
      <c r="M41" s="27"/>
      <c r="N41" s="27"/>
      <c r="O41" s="43"/>
      <c r="P41" s="299"/>
      <c r="Q41" s="43"/>
      <c r="R41" s="344"/>
      <c r="S41" s="344"/>
    </row>
    <row r="42" spans="1:19" s="27" customFormat="1" ht="18.75" customHeight="1">
      <c r="A42" s="132">
        <v>1</v>
      </c>
      <c r="B42" s="335" t="s">
        <v>37</v>
      </c>
      <c r="C42" s="315">
        <v>1994</v>
      </c>
      <c r="D42" s="246" t="s">
        <v>144</v>
      </c>
      <c r="E42" s="277">
        <v>2003</v>
      </c>
      <c r="F42" s="245" t="s">
        <v>145</v>
      </c>
      <c r="G42" s="245" t="s">
        <v>91</v>
      </c>
      <c r="H42" s="245" t="s">
        <v>62</v>
      </c>
      <c r="I42" s="245" t="s">
        <v>146</v>
      </c>
      <c r="J42" s="245" t="s">
        <v>147</v>
      </c>
      <c r="K42" s="246" t="s">
        <v>148</v>
      </c>
      <c r="L42" s="300"/>
      <c r="M42" s="301">
        <v>253</v>
      </c>
      <c r="N42" s="302">
        <v>265</v>
      </c>
      <c r="O42" s="337">
        <v>266</v>
      </c>
      <c r="P42" s="341">
        <f>SUM(M42:O42)</f>
        <v>784</v>
      </c>
      <c r="Q42" s="303">
        <f>P42/1200*100</f>
        <v>65.33333333333333</v>
      </c>
      <c r="R42" s="345"/>
      <c r="S42" s="345" t="s">
        <v>170</v>
      </c>
    </row>
    <row r="43" spans="1:19" s="26" customFormat="1" ht="15.75" customHeight="1">
      <c r="A43" s="207">
        <v>2</v>
      </c>
      <c r="B43" s="330" t="s">
        <v>40</v>
      </c>
      <c r="C43" s="316">
        <v>1969</v>
      </c>
      <c r="D43" s="65" t="s">
        <v>38</v>
      </c>
      <c r="E43" s="183">
        <v>2003</v>
      </c>
      <c r="F43" s="55" t="s">
        <v>17</v>
      </c>
      <c r="G43" s="55" t="s">
        <v>141</v>
      </c>
      <c r="H43" s="55" t="s">
        <v>142</v>
      </c>
      <c r="I43" s="55" t="s">
        <v>39</v>
      </c>
      <c r="J43" s="55" t="s">
        <v>143</v>
      </c>
      <c r="K43" s="65" t="s">
        <v>40</v>
      </c>
      <c r="L43" s="304"/>
      <c r="M43" s="305">
        <v>249</v>
      </c>
      <c r="N43" s="306">
        <v>247</v>
      </c>
      <c r="O43" s="338">
        <v>241</v>
      </c>
      <c r="P43" s="307">
        <f>SUM(M43:O43)</f>
        <v>737</v>
      </c>
      <c r="Q43" s="342">
        <f>P43/1200*100</f>
        <v>61.416666666666664</v>
      </c>
      <c r="R43" s="346"/>
      <c r="S43" s="346" t="s">
        <v>171</v>
      </c>
    </row>
    <row r="44" spans="1:19" s="26" customFormat="1" ht="15.75" customHeight="1">
      <c r="A44" s="207">
        <v>3</v>
      </c>
      <c r="B44" s="319" t="s">
        <v>149</v>
      </c>
      <c r="C44" s="316">
        <v>1979</v>
      </c>
      <c r="D44" s="65" t="s">
        <v>150</v>
      </c>
      <c r="E44" s="183">
        <v>2004</v>
      </c>
      <c r="F44" s="55" t="s">
        <v>17</v>
      </c>
      <c r="G44" s="55" t="s">
        <v>100</v>
      </c>
      <c r="H44" s="55" t="s">
        <v>151</v>
      </c>
      <c r="I44" s="55"/>
      <c r="J44" s="55"/>
      <c r="K44" s="65" t="s">
        <v>152</v>
      </c>
      <c r="L44" s="304"/>
      <c r="M44" s="307">
        <v>243</v>
      </c>
      <c r="N44" s="308">
        <v>234</v>
      </c>
      <c r="O44" s="339">
        <v>239</v>
      </c>
      <c r="P44" s="307">
        <f>SUM(M44:O44)</f>
        <v>716</v>
      </c>
      <c r="Q44" s="342">
        <f>P44/1200*100</f>
        <v>59.66666666666667</v>
      </c>
      <c r="R44" s="368"/>
      <c r="S44" s="362" t="s">
        <v>172</v>
      </c>
    </row>
    <row r="45" spans="1:18" s="26" customFormat="1" ht="15.75" customHeight="1" thickBot="1">
      <c r="A45" s="227">
        <v>4</v>
      </c>
      <c r="B45" s="334" t="s">
        <v>33</v>
      </c>
      <c r="C45" s="328">
        <v>1994</v>
      </c>
      <c r="D45" s="68" t="s">
        <v>139</v>
      </c>
      <c r="E45" s="145">
        <v>2005</v>
      </c>
      <c r="F45" s="57" t="s">
        <v>17</v>
      </c>
      <c r="G45" s="56" t="s">
        <v>87</v>
      </c>
      <c r="H45" s="57" t="s">
        <v>89</v>
      </c>
      <c r="I45" s="57" t="s">
        <v>101</v>
      </c>
      <c r="J45" s="57"/>
      <c r="K45" s="68" t="s">
        <v>140</v>
      </c>
      <c r="L45" s="168"/>
      <c r="M45" s="309">
        <v>224</v>
      </c>
      <c r="N45" s="310">
        <v>243</v>
      </c>
      <c r="O45" s="340">
        <v>241</v>
      </c>
      <c r="P45" s="309">
        <f>SUM(M45:O45)</f>
        <v>708</v>
      </c>
      <c r="Q45" s="343">
        <f>P45/1200*100</f>
        <v>59</v>
      </c>
      <c r="R45" s="368"/>
    </row>
    <row r="46" s="26" customFormat="1" ht="15.75" customHeight="1">
      <c r="R46" s="368"/>
    </row>
    <row r="47" s="26" customFormat="1" ht="15.75" customHeight="1">
      <c r="R47" s="368"/>
    </row>
    <row r="48" s="26" customFormat="1" ht="15.75" customHeight="1">
      <c r="R48" s="368"/>
    </row>
    <row r="49" s="27" customFormat="1" ht="18.75" customHeight="1">
      <c r="R49" s="24"/>
    </row>
    <row r="50" s="27" customFormat="1" ht="18.75" customHeight="1">
      <c r="R50" s="24"/>
    </row>
    <row r="51" s="26" customFormat="1" ht="18.75" customHeight="1">
      <c r="R51" s="24"/>
    </row>
    <row r="52" s="26" customFormat="1" ht="18.75" customHeight="1">
      <c r="R52" s="24"/>
    </row>
    <row r="53" spans="1:18" s="26" customFormat="1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4"/>
    </row>
    <row r="54" spans="1:18" s="26" customFormat="1" ht="18.75" customHeight="1">
      <c r="A54" s="39"/>
      <c r="B54" s="217"/>
      <c r="C54" s="27"/>
      <c r="D54" s="217"/>
      <c r="E54" s="27"/>
      <c r="F54" s="27"/>
      <c r="G54" s="27"/>
      <c r="H54" s="27"/>
      <c r="I54" s="27"/>
      <c r="J54" s="27"/>
      <c r="K54" s="27"/>
      <c r="L54" s="27"/>
      <c r="M54" s="209"/>
      <c r="N54" s="209"/>
      <c r="O54" s="209"/>
      <c r="P54" s="209"/>
      <c r="Q54" s="215"/>
      <c r="R54" s="24"/>
    </row>
    <row r="55" spans="1:18" s="26" customFormat="1" ht="18.75" customHeight="1">
      <c r="A55" s="218"/>
      <c r="B55" s="217"/>
      <c r="C55" s="27"/>
      <c r="D55" s="217"/>
      <c r="E55" s="27"/>
      <c r="F55" s="27"/>
      <c r="G55" s="27"/>
      <c r="H55" s="27"/>
      <c r="I55" s="27"/>
      <c r="J55" s="27"/>
      <c r="K55" s="27"/>
      <c r="L55" s="27"/>
      <c r="M55" s="202"/>
      <c r="N55" s="202"/>
      <c r="O55" s="202"/>
      <c r="P55" s="209"/>
      <c r="Q55" s="39"/>
      <c r="R55" s="24"/>
    </row>
    <row r="56" spans="1:18" s="26" customFormat="1" ht="18.75" customHeight="1">
      <c r="A56" s="39"/>
      <c r="B56" s="217"/>
      <c r="C56" s="27"/>
      <c r="D56" s="217"/>
      <c r="E56" s="27"/>
      <c r="F56" s="27"/>
      <c r="G56" s="27"/>
      <c r="H56" s="27"/>
      <c r="I56" s="27"/>
      <c r="J56" s="27"/>
      <c r="K56" s="27"/>
      <c r="L56" s="27"/>
      <c r="M56" s="209"/>
      <c r="N56" s="209"/>
      <c r="O56" s="209"/>
      <c r="P56" s="209"/>
      <c r="Q56" s="215"/>
      <c r="R56" s="24"/>
    </row>
    <row r="57" spans="1:18" s="26" customFormat="1" ht="18.75" customHeight="1">
      <c r="A57" s="198"/>
      <c r="B57" s="219"/>
      <c r="C57" s="220"/>
      <c r="D57" s="221"/>
      <c r="E57" s="220"/>
      <c r="F57" s="219"/>
      <c r="G57" s="221"/>
      <c r="H57" s="219"/>
      <c r="I57" s="221"/>
      <c r="J57" s="221"/>
      <c r="K57" s="219"/>
      <c r="L57" s="8"/>
      <c r="M57" s="222"/>
      <c r="N57" s="222"/>
      <c r="O57" s="222"/>
      <c r="P57" s="223"/>
      <c r="Q57" s="214"/>
      <c r="R57" s="24"/>
    </row>
    <row r="58" spans="1:18" s="26" customFormat="1" ht="18.75" customHeight="1">
      <c r="A58" s="3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9"/>
      <c r="N58" s="39"/>
      <c r="O58" s="39"/>
      <c r="P58" s="39"/>
      <c r="Q58" s="39"/>
      <c r="R58" s="24"/>
    </row>
    <row r="59" spans="1:18" s="26" customFormat="1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4"/>
    </row>
    <row r="60" spans="1:18" s="26" customFormat="1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1:18" s="26" customFormat="1" ht="18.75" customHeight="1">
      <c r="A61" s="3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02"/>
      <c r="N61" s="202"/>
      <c r="O61" s="202"/>
      <c r="P61" s="209"/>
      <c r="Q61" s="215"/>
      <c r="R61" s="24"/>
    </row>
    <row r="62" s="26" customFormat="1" ht="18.75" customHeight="1">
      <c r="R62" s="37"/>
    </row>
    <row r="63" s="26" customFormat="1" ht="18.75" customHeight="1">
      <c r="R63" s="39"/>
    </row>
    <row r="64" s="26" customFormat="1" ht="18.75" customHeight="1">
      <c r="R64" s="39"/>
    </row>
    <row r="65" s="26" customFormat="1" ht="18.75" customHeight="1">
      <c r="R65" s="39"/>
    </row>
    <row r="66" s="26" customFormat="1" ht="18.75" customHeight="1">
      <c r="R66" s="27"/>
    </row>
    <row r="67" s="26" customFormat="1" ht="18.75" customHeight="1">
      <c r="R67" s="27"/>
    </row>
    <row r="68" s="27" customFormat="1" ht="18.75" customHeight="1"/>
    <row r="69" spans="1:18" s="26" customFormat="1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9"/>
    </row>
    <row r="70" spans="1:18" ht="18.75" customHeight="1">
      <c r="A70" s="39"/>
      <c r="B70" s="8"/>
      <c r="C70" s="9"/>
      <c r="D70" s="8"/>
      <c r="E70" s="8"/>
      <c r="F70" s="8"/>
      <c r="G70" s="8"/>
      <c r="H70" s="8"/>
      <c r="I70" s="8"/>
      <c r="J70" s="8"/>
      <c r="K70" s="8"/>
      <c r="L70" s="27"/>
      <c r="M70" s="225"/>
      <c r="N70" s="225"/>
      <c r="O70" s="225"/>
      <c r="P70" s="225"/>
      <c r="Q70" s="210"/>
      <c r="R70" s="54"/>
    </row>
    <row r="71" spans="1:18" s="26" customFormat="1" ht="18.75" customHeight="1">
      <c r="A71" s="39"/>
      <c r="B71" s="8"/>
      <c r="C71" s="9"/>
      <c r="D71" s="8"/>
      <c r="E71" s="8"/>
      <c r="F71" s="8"/>
      <c r="G71" s="8"/>
      <c r="H71" s="8"/>
      <c r="I71" s="8"/>
      <c r="J71" s="8"/>
      <c r="K71" s="8"/>
      <c r="L71" s="48"/>
      <c r="M71" s="226"/>
      <c r="N71" s="226"/>
      <c r="O71" s="226"/>
      <c r="P71" s="225"/>
      <c r="Q71" s="210"/>
      <c r="R71" s="27"/>
    </row>
    <row r="72" s="26" customFormat="1" ht="18.75" customHeight="1">
      <c r="R72" s="27"/>
    </row>
    <row r="73" s="26" customFormat="1" ht="18.75" customHeight="1">
      <c r="R73" s="27"/>
    </row>
    <row r="74" s="26" customFormat="1" ht="18.75" customHeight="1">
      <c r="R74" s="27"/>
    </row>
    <row r="75" spans="1:19" s="26" customFormat="1" ht="18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26" customFormat="1" ht="18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39"/>
      <c r="S76" s="27"/>
    </row>
    <row r="77" spans="1:19" s="26" customFormat="1" ht="18.75" customHeight="1">
      <c r="A77" s="3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28"/>
      <c r="N77" s="228"/>
      <c r="O77" s="228"/>
      <c r="P77" s="209"/>
      <c r="Q77" s="229"/>
      <c r="R77" s="27"/>
      <c r="S77" s="27"/>
    </row>
    <row r="78" spans="1:19" s="26" customFormat="1" ht="18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26" customFormat="1" ht="18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26" customFormat="1" ht="18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26" customFormat="1" ht="18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39"/>
      <c r="S81" s="27"/>
    </row>
    <row r="82" spans="1:19" ht="18.75" customHeight="1">
      <c r="A82" s="54"/>
      <c r="B82" s="49"/>
      <c r="C82" s="49"/>
      <c r="D82" s="49"/>
      <c r="E82" s="49"/>
      <c r="F82" s="49"/>
      <c r="G82" s="49"/>
      <c r="H82" s="49"/>
      <c r="I82" s="49"/>
      <c r="J82" s="49"/>
      <c r="K82" s="49"/>
      <c r="M82" s="49"/>
      <c r="N82" s="49"/>
      <c r="O82" s="49"/>
      <c r="P82" s="49"/>
      <c r="Q82" s="51"/>
      <c r="R82" s="54"/>
      <c r="S82" s="49"/>
    </row>
    <row r="83" spans="1:18" s="26" customFormat="1" ht="18.75" customHeight="1">
      <c r="A83" s="24"/>
      <c r="B83" s="6"/>
      <c r="C83" s="53"/>
      <c r="D83" s="6"/>
      <c r="E83" s="6"/>
      <c r="F83" s="6"/>
      <c r="G83" s="8"/>
      <c r="H83" s="6"/>
      <c r="I83" s="6"/>
      <c r="J83" s="6"/>
      <c r="K83" s="6"/>
      <c r="L83" s="22"/>
      <c r="M83" s="27"/>
      <c r="N83" s="27"/>
      <c r="O83" s="27"/>
      <c r="P83" s="44"/>
      <c r="Q83" s="390"/>
      <c r="R83" s="27"/>
    </row>
    <row r="84" spans="1:18" s="26" customFormat="1" ht="18.75" customHeight="1">
      <c r="A84" s="39"/>
      <c r="B84" s="6"/>
      <c r="C84" s="7"/>
      <c r="D84" s="6"/>
      <c r="E84" s="6"/>
      <c r="F84" s="6"/>
      <c r="G84" s="6"/>
      <c r="H84" s="6"/>
      <c r="I84" s="6"/>
      <c r="J84" s="6"/>
      <c r="K84" s="6"/>
      <c r="L84" s="27"/>
      <c r="M84" s="27"/>
      <c r="N84" s="27"/>
      <c r="O84" s="27"/>
      <c r="P84" s="44"/>
      <c r="Q84" s="391"/>
      <c r="R84" s="27"/>
    </row>
    <row r="85" spans="1:17" s="27" customFormat="1" ht="18.75" customHeight="1">
      <c r="A85" s="39"/>
      <c r="B85" s="6"/>
      <c r="C85" s="7"/>
      <c r="D85" s="6"/>
      <c r="E85" s="6"/>
      <c r="F85" s="6"/>
      <c r="G85" s="6"/>
      <c r="H85" s="6"/>
      <c r="I85" s="6"/>
      <c r="J85" s="6"/>
      <c r="K85" s="6"/>
      <c r="L85" s="48"/>
      <c r="M85" s="48"/>
      <c r="N85" s="48"/>
      <c r="P85" s="44"/>
      <c r="Q85" s="391"/>
    </row>
    <row r="86" spans="1:18" s="26" customFormat="1" ht="18.75" customHeight="1">
      <c r="A86" s="39"/>
      <c r="B86" s="6"/>
      <c r="C86" s="7"/>
      <c r="D86" s="6"/>
      <c r="E86" s="6"/>
      <c r="F86" s="6"/>
      <c r="G86" s="6"/>
      <c r="H86" s="6"/>
      <c r="I86" s="6"/>
      <c r="J86" s="6"/>
      <c r="K86" s="6"/>
      <c r="L86" s="27"/>
      <c r="M86" s="27"/>
      <c r="N86" s="27"/>
      <c r="O86" s="43"/>
      <c r="P86" s="44"/>
      <c r="Q86" s="391"/>
      <c r="R86" s="27"/>
    </row>
    <row r="87" spans="1:18" ht="18.75" customHeight="1">
      <c r="A87" s="54"/>
      <c r="B87" s="49"/>
      <c r="C87" s="49"/>
      <c r="D87" s="49"/>
      <c r="E87" s="49"/>
      <c r="F87" s="49"/>
      <c r="G87" s="49"/>
      <c r="H87" s="49"/>
      <c r="I87" s="49"/>
      <c r="J87" s="49"/>
      <c r="K87" s="49"/>
      <c r="M87" s="49"/>
      <c r="N87" s="49"/>
      <c r="O87" s="49"/>
      <c r="P87" s="49"/>
      <c r="Q87" s="51"/>
      <c r="R87" s="54"/>
    </row>
    <row r="88" spans="1:18" ht="18.75" customHeight="1">
      <c r="A88" s="54"/>
      <c r="B88" s="40"/>
      <c r="C88" s="49"/>
      <c r="D88" s="49"/>
      <c r="E88" s="49"/>
      <c r="F88" s="49"/>
      <c r="G88" s="49"/>
      <c r="H88" s="49"/>
      <c r="I88" s="49"/>
      <c r="J88" s="49"/>
      <c r="K88" s="49"/>
      <c r="M88" s="49"/>
      <c r="N88" s="49"/>
      <c r="O88" s="49"/>
      <c r="P88" s="49"/>
      <c r="Q88" s="51"/>
      <c r="R88" s="54"/>
    </row>
    <row r="89" spans="1:18" s="26" customFormat="1" ht="18.75" customHeight="1">
      <c r="A89" s="24"/>
      <c r="B89" s="8"/>
      <c r="C89" s="47"/>
      <c r="D89" s="8"/>
      <c r="E89" s="8"/>
      <c r="F89" s="8"/>
      <c r="G89" s="8"/>
      <c r="H89" s="8"/>
      <c r="I89" s="8"/>
      <c r="J89" s="8"/>
      <c r="K89" s="8"/>
      <c r="L89" s="22"/>
      <c r="M89" s="27"/>
      <c r="N89" s="27"/>
      <c r="O89" s="27"/>
      <c r="P89" s="52"/>
      <c r="Q89" s="390"/>
      <c r="R89" s="27"/>
    </row>
    <row r="90" spans="1:18" s="26" customFormat="1" ht="18.75" customHeight="1">
      <c r="A90" s="39"/>
      <c r="B90" s="8"/>
      <c r="C90" s="9"/>
      <c r="D90" s="8"/>
      <c r="E90" s="8"/>
      <c r="F90" s="8"/>
      <c r="G90" s="8"/>
      <c r="H90" s="8"/>
      <c r="I90" s="8"/>
      <c r="J90" s="8"/>
      <c r="K90" s="8"/>
      <c r="L90" s="22"/>
      <c r="M90" s="27"/>
      <c r="N90" s="27"/>
      <c r="O90" s="27"/>
      <c r="P90" s="52"/>
      <c r="Q90" s="391"/>
      <c r="R90" s="27"/>
    </row>
    <row r="91" spans="1:18" s="26" customFormat="1" ht="18.75" customHeight="1">
      <c r="A91" s="39"/>
      <c r="B91" s="8"/>
      <c r="C91" s="9"/>
      <c r="D91" s="8"/>
      <c r="E91" s="8"/>
      <c r="F91" s="8"/>
      <c r="G91" s="8"/>
      <c r="H91" s="8"/>
      <c r="I91" s="8"/>
      <c r="J91" s="8"/>
      <c r="K91" s="8"/>
      <c r="L91" s="48"/>
      <c r="M91" s="48"/>
      <c r="N91" s="48"/>
      <c r="O91" s="43"/>
      <c r="P91" s="44"/>
      <c r="Q91" s="391"/>
      <c r="R91" s="27"/>
    </row>
    <row r="92" spans="1:18" ht="18.75" customHeight="1">
      <c r="A92" s="54"/>
      <c r="B92" s="49"/>
      <c r="C92" s="49"/>
      <c r="D92" s="49"/>
      <c r="E92" s="49"/>
      <c r="F92" s="49"/>
      <c r="G92" s="49"/>
      <c r="H92" s="49"/>
      <c r="I92" s="49"/>
      <c r="J92" s="49"/>
      <c r="K92" s="49"/>
      <c r="M92" s="49"/>
      <c r="N92" s="49"/>
      <c r="O92" s="49"/>
      <c r="P92" s="50"/>
      <c r="Q92" s="51"/>
      <c r="R92" s="54"/>
    </row>
    <row r="93" spans="1:18" ht="18.75" customHeight="1">
      <c r="A93" s="54"/>
      <c r="B93" s="40"/>
      <c r="C93" s="49"/>
      <c r="D93" s="49"/>
      <c r="E93" s="49"/>
      <c r="F93" s="49"/>
      <c r="G93" s="49"/>
      <c r="H93" s="49"/>
      <c r="I93" s="49"/>
      <c r="J93" s="49"/>
      <c r="K93" s="49"/>
      <c r="M93" s="49"/>
      <c r="N93" s="49"/>
      <c r="O93" s="49"/>
      <c r="P93" s="50"/>
      <c r="Q93" s="51"/>
      <c r="R93" s="54"/>
    </row>
    <row r="94" spans="1:18" s="26" customFormat="1" ht="18.75" customHeight="1">
      <c r="A94" s="24"/>
      <c r="B94" s="8"/>
      <c r="C94" s="47"/>
      <c r="D94" s="8"/>
      <c r="E94" s="8"/>
      <c r="F94" s="8"/>
      <c r="G94" s="8"/>
      <c r="H94" s="8"/>
      <c r="I94" s="8"/>
      <c r="J94" s="8"/>
      <c r="K94" s="47"/>
      <c r="L94" s="22"/>
      <c r="M94" s="27"/>
      <c r="N94" s="27"/>
      <c r="O94" s="27"/>
      <c r="P94" s="52"/>
      <c r="Q94" s="390"/>
      <c r="R94" s="27"/>
    </row>
    <row r="95" spans="1:18" s="26" customFormat="1" ht="18.75" customHeight="1">
      <c r="A95" s="39"/>
      <c r="B95" s="8"/>
      <c r="C95" s="9"/>
      <c r="D95" s="8"/>
      <c r="E95" s="8"/>
      <c r="F95" s="8"/>
      <c r="G95" s="8"/>
      <c r="H95" s="8"/>
      <c r="I95" s="8"/>
      <c r="J95" s="8"/>
      <c r="K95" s="8"/>
      <c r="L95" s="27"/>
      <c r="M95" s="27"/>
      <c r="N95" s="27"/>
      <c r="O95" s="27"/>
      <c r="P95" s="52"/>
      <c r="Q95" s="391"/>
      <c r="R95" s="27"/>
    </row>
    <row r="96" spans="1:18" s="26" customFormat="1" ht="18.75" customHeight="1">
      <c r="A96" s="39"/>
      <c r="B96" s="8"/>
      <c r="C96" s="9"/>
      <c r="D96" s="8"/>
      <c r="E96" s="8"/>
      <c r="F96" s="8"/>
      <c r="G96" s="8"/>
      <c r="H96" s="8"/>
      <c r="I96" s="8"/>
      <c r="J96" s="8"/>
      <c r="K96" s="8"/>
      <c r="L96" s="48"/>
      <c r="M96" s="48"/>
      <c r="N96" s="48"/>
      <c r="O96" s="27"/>
      <c r="P96" s="52"/>
      <c r="Q96" s="391"/>
      <c r="R96" s="27"/>
    </row>
    <row r="97" ht="18.75" customHeight="1">
      <c r="R97" s="54"/>
    </row>
    <row r="98" s="26" customFormat="1" ht="18.75" customHeight="1">
      <c r="R98" s="39"/>
    </row>
    <row r="99" ht="18.75" customHeight="1">
      <c r="R99" s="49"/>
    </row>
    <row r="100" ht="18.75" customHeight="1">
      <c r="R100" s="49"/>
    </row>
    <row r="101" ht="18.75" customHeight="1">
      <c r="R101" s="49"/>
    </row>
    <row r="102" ht="18.75" customHeight="1">
      <c r="R102" s="54"/>
    </row>
    <row r="103" spans="1:18" ht="18.75" customHeight="1">
      <c r="A103" s="54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M103" s="49"/>
      <c r="N103" s="49"/>
      <c r="O103" s="49"/>
      <c r="P103" s="49"/>
      <c r="Q103" s="51"/>
      <c r="R103" s="54"/>
    </row>
    <row r="104" spans="1:18" ht="18.75" customHeight="1">
      <c r="A104" s="54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M104" s="49"/>
      <c r="N104" s="49"/>
      <c r="O104" s="49"/>
      <c r="P104" s="49"/>
      <c r="Q104" s="51"/>
      <c r="R104" s="54"/>
    </row>
    <row r="105" spans="1:18" ht="18.75" customHeight="1">
      <c r="A105" s="54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M105" s="49"/>
      <c r="N105" s="49"/>
      <c r="O105" s="49"/>
      <c r="P105" s="49"/>
      <c r="Q105" s="51"/>
      <c r="R105" s="54"/>
    </row>
    <row r="106" spans="1:18" ht="18.75" customHeight="1">
      <c r="A106" s="54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M106" s="49"/>
      <c r="N106" s="49"/>
      <c r="O106" s="49"/>
      <c r="P106" s="49"/>
      <c r="Q106" s="51"/>
      <c r="R106" s="54"/>
    </row>
    <row r="107" spans="1:18" ht="18.75" customHeight="1">
      <c r="A107" s="54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M107" s="49"/>
      <c r="N107" s="49"/>
      <c r="O107" s="49"/>
      <c r="P107" s="49"/>
      <c r="Q107" s="51"/>
      <c r="R107" s="54"/>
    </row>
    <row r="108" spans="1:18" ht="18.75" customHeight="1">
      <c r="A108" s="54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M108" s="49"/>
      <c r="N108" s="49"/>
      <c r="O108" s="49"/>
      <c r="P108" s="49"/>
      <c r="Q108" s="51"/>
      <c r="R108" s="54"/>
    </row>
    <row r="109" spans="1:18" ht="18.75" customHeight="1">
      <c r="A109" s="54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M109" s="49"/>
      <c r="N109" s="49"/>
      <c r="O109" s="49"/>
      <c r="P109" s="49"/>
      <c r="Q109" s="51"/>
      <c r="R109" s="54"/>
    </row>
    <row r="110" spans="1:18" ht="18.75" customHeight="1">
      <c r="A110" s="54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M110" s="49"/>
      <c r="N110" s="49"/>
      <c r="O110" s="49"/>
      <c r="P110" s="49"/>
      <c r="Q110" s="51"/>
      <c r="R110" s="54"/>
    </row>
    <row r="111" spans="1:18" ht="18.75" customHeight="1">
      <c r="A111" s="54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M111" s="49"/>
      <c r="N111" s="49"/>
      <c r="O111" s="49"/>
      <c r="P111" s="49"/>
      <c r="Q111" s="51"/>
      <c r="R111" s="54"/>
    </row>
    <row r="112" spans="1:18" ht="12.75">
      <c r="A112" s="54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M112" s="49"/>
      <c r="N112" s="49"/>
      <c r="O112" s="49"/>
      <c r="P112" s="49"/>
      <c r="Q112" s="51"/>
      <c r="R112" s="54"/>
    </row>
    <row r="113" spans="1:18" ht="12.75">
      <c r="A113" s="54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M113" s="49"/>
      <c r="N113" s="49"/>
      <c r="O113" s="49"/>
      <c r="P113" s="49"/>
      <c r="Q113" s="51"/>
      <c r="R113" s="54"/>
    </row>
    <row r="114" spans="1:18" ht="12.75">
      <c r="A114" s="54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M114" s="49"/>
      <c r="N114" s="49"/>
      <c r="O114" s="49"/>
      <c r="P114" s="49"/>
      <c r="Q114" s="51"/>
      <c r="R114" s="54"/>
    </row>
    <row r="115" spans="1:18" ht="12.75">
      <c r="A115" s="54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M115" s="49"/>
      <c r="N115" s="49"/>
      <c r="O115" s="49"/>
      <c r="P115" s="49"/>
      <c r="Q115" s="51"/>
      <c r="R115" s="54"/>
    </row>
    <row r="116" spans="1:18" ht="12.75">
      <c r="A116" s="54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M116" s="49"/>
      <c r="N116" s="49"/>
      <c r="O116" s="49"/>
      <c r="P116" s="49"/>
      <c r="Q116" s="51"/>
      <c r="R116" s="54"/>
    </row>
    <row r="117" spans="1:18" ht="12.75">
      <c r="A117" s="54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M117" s="49"/>
      <c r="N117" s="49"/>
      <c r="O117" s="49"/>
      <c r="P117" s="49"/>
      <c r="Q117" s="51"/>
      <c r="R117" s="54"/>
    </row>
    <row r="118" spans="1:18" ht="12.75">
      <c r="A118" s="54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M118" s="49"/>
      <c r="N118" s="49"/>
      <c r="O118" s="49"/>
      <c r="P118" s="49"/>
      <c r="Q118" s="51"/>
      <c r="R118" s="54"/>
    </row>
    <row r="119" spans="1:18" ht="12.75">
      <c r="A119" s="54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M119" s="49"/>
      <c r="N119" s="49"/>
      <c r="O119" s="49"/>
      <c r="P119" s="49"/>
      <c r="Q119" s="51"/>
      <c r="R119" s="54"/>
    </row>
    <row r="120" spans="1:18" ht="12.75">
      <c r="A120" s="54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M120" s="49"/>
      <c r="N120" s="49"/>
      <c r="O120" s="49"/>
      <c r="P120" s="49"/>
      <c r="Q120" s="51"/>
      <c r="R120" s="54"/>
    </row>
    <row r="121" spans="1:18" ht="12.75">
      <c r="A121" s="54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M121" s="49"/>
      <c r="N121" s="49"/>
      <c r="O121" s="49"/>
      <c r="P121" s="49"/>
      <c r="Q121" s="51"/>
      <c r="R121" s="54"/>
    </row>
    <row r="122" spans="1:18" ht="12.75">
      <c r="A122" s="54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M122" s="49"/>
      <c r="N122" s="49"/>
      <c r="O122" s="49"/>
      <c r="P122" s="49"/>
      <c r="Q122" s="51"/>
      <c r="R122" s="54"/>
    </row>
    <row r="123" spans="1:18" ht="12.75">
      <c r="A123" s="54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M123" s="49"/>
      <c r="N123" s="49"/>
      <c r="O123" s="49"/>
      <c r="P123" s="49"/>
      <c r="Q123" s="51"/>
      <c r="R123" s="54"/>
    </row>
    <row r="124" spans="1:18" ht="12.75">
      <c r="A124" s="54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M124" s="49"/>
      <c r="N124" s="49"/>
      <c r="O124" s="49"/>
      <c r="P124" s="49"/>
      <c r="Q124" s="51"/>
      <c r="R124" s="54"/>
    </row>
    <row r="125" spans="1:18" ht="12.75">
      <c r="A125" s="54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M125" s="49"/>
      <c r="N125" s="49"/>
      <c r="O125" s="49"/>
      <c r="P125" s="49"/>
      <c r="Q125" s="51"/>
      <c r="R125" s="54"/>
    </row>
    <row r="126" spans="1:18" ht="12.75">
      <c r="A126" s="54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M126" s="49"/>
      <c r="N126" s="49"/>
      <c r="O126" s="49"/>
      <c r="P126" s="49"/>
      <c r="Q126" s="51"/>
      <c r="R126" s="54"/>
    </row>
    <row r="127" spans="1:18" ht="12.75">
      <c r="A127" s="54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M127" s="49"/>
      <c r="N127" s="49"/>
      <c r="O127" s="49"/>
      <c r="P127" s="49"/>
      <c r="Q127" s="51"/>
      <c r="R127" s="54"/>
    </row>
    <row r="128" spans="1:18" ht="12.75">
      <c r="A128" s="54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M128" s="49"/>
      <c r="N128" s="49"/>
      <c r="O128" s="49"/>
      <c r="P128" s="49"/>
      <c r="Q128" s="51"/>
      <c r="R128" s="54"/>
    </row>
    <row r="129" spans="1:18" ht="12.75">
      <c r="A129" s="54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M129" s="49"/>
      <c r="N129" s="49"/>
      <c r="O129" s="49"/>
      <c r="P129" s="49"/>
      <c r="Q129" s="51"/>
      <c r="R129" s="54"/>
    </row>
    <row r="130" spans="1:18" ht="12.75">
      <c r="A130" s="54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M130" s="49"/>
      <c r="N130" s="49"/>
      <c r="O130" s="49"/>
      <c r="P130" s="49"/>
      <c r="Q130" s="51"/>
      <c r="R130" s="54"/>
    </row>
    <row r="131" spans="1:18" ht="12.75">
      <c r="A131" s="54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M131" s="49"/>
      <c r="N131" s="49"/>
      <c r="O131" s="49"/>
      <c r="P131" s="49"/>
      <c r="Q131" s="51"/>
      <c r="R131" s="54"/>
    </row>
    <row r="132" spans="1:18" ht="12.75">
      <c r="A132" s="54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M132" s="49"/>
      <c r="N132" s="49"/>
      <c r="O132" s="49"/>
      <c r="P132" s="49"/>
      <c r="Q132" s="51"/>
      <c r="R132" s="54"/>
    </row>
    <row r="133" spans="1:18" ht="12.75">
      <c r="A133" s="54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M133" s="49"/>
      <c r="N133" s="49"/>
      <c r="O133" s="49"/>
      <c r="P133" s="49"/>
      <c r="Q133" s="51"/>
      <c r="R133" s="54"/>
    </row>
    <row r="134" spans="1:18" ht="12.75">
      <c r="A134" s="54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M134" s="49"/>
      <c r="N134" s="49"/>
      <c r="O134" s="49"/>
      <c r="P134" s="49"/>
      <c r="Q134" s="51"/>
      <c r="R134" s="54"/>
    </row>
    <row r="135" spans="1:18" ht="12.75">
      <c r="A135" s="54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M135" s="49"/>
      <c r="N135" s="49"/>
      <c r="O135" s="49"/>
      <c r="P135" s="49"/>
      <c r="Q135" s="51"/>
      <c r="R135" s="54"/>
    </row>
    <row r="136" spans="1:18" ht="12.75">
      <c r="A136" s="54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M136" s="49"/>
      <c r="N136" s="49"/>
      <c r="O136" s="49"/>
      <c r="P136" s="49"/>
      <c r="Q136" s="51"/>
      <c r="R136" s="54"/>
    </row>
    <row r="137" spans="1:18" ht="12.75">
      <c r="A137" s="54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M137" s="49"/>
      <c r="N137" s="49"/>
      <c r="O137" s="49"/>
      <c r="P137" s="49"/>
      <c r="Q137" s="51"/>
      <c r="R137" s="54"/>
    </row>
    <row r="138" spans="1:18" ht="12.75">
      <c r="A138" s="54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M138" s="49"/>
      <c r="N138" s="49"/>
      <c r="O138" s="49"/>
      <c r="P138" s="49"/>
      <c r="Q138" s="51"/>
      <c r="R138" s="54"/>
    </row>
    <row r="139" spans="1:18" ht="12.75">
      <c r="A139" s="54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M139" s="49"/>
      <c r="N139" s="49"/>
      <c r="O139" s="49"/>
      <c r="P139" s="49"/>
      <c r="Q139" s="51"/>
      <c r="R139" s="54"/>
    </row>
    <row r="140" spans="1:18" ht="12.75">
      <c r="A140" s="54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M140" s="49"/>
      <c r="N140" s="49"/>
      <c r="O140" s="49"/>
      <c r="P140" s="49"/>
      <c r="Q140" s="51"/>
      <c r="R140" s="54"/>
    </row>
    <row r="141" spans="1:18" ht="12.75">
      <c r="A141" s="54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M141" s="49"/>
      <c r="N141" s="49"/>
      <c r="O141" s="49"/>
      <c r="P141" s="49"/>
      <c r="Q141" s="51"/>
      <c r="R141" s="54"/>
    </row>
    <row r="142" spans="1:18" ht="12.75">
      <c r="A142" s="54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M142" s="49"/>
      <c r="N142" s="49"/>
      <c r="O142" s="49"/>
      <c r="P142" s="49"/>
      <c r="Q142" s="51"/>
      <c r="R142" s="54"/>
    </row>
    <row r="143" spans="1:18" ht="12.75">
      <c r="A143" s="54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M143" s="49"/>
      <c r="N143" s="49"/>
      <c r="O143" s="49"/>
      <c r="P143" s="49"/>
      <c r="Q143" s="51"/>
      <c r="R143" s="54"/>
    </row>
    <row r="144" spans="1:18" ht="12.75">
      <c r="A144" s="54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M144" s="49"/>
      <c r="N144" s="49"/>
      <c r="O144" s="49"/>
      <c r="P144" s="49"/>
      <c r="Q144" s="51"/>
      <c r="R144" s="54"/>
    </row>
    <row r="145" spans="1:18" ht="12.75">
      <c r="A145" s="54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M145" s="49"/>
      <c r="N145" s="49"/>
      <c r="O145" s="49"/>
      <c r="P145" s="49"/>
      <c r="Q145" s="51"/>
      <c r="R145" s="54"/>
    </row>
    <row r="146" spans="1:18" ht="12.75">
      <c r="A146" s="54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M146" s="49"/>
      <c r="N146" s="49"/>
      <c r="O146" s="49"/>
      <c r="P146" s="49"/>
      <c r="Q146" s="51"/>
      <c r="R146" s="54"/>
    </row>
    <row r="147" spans="1:18" ht="12.75">
      <c r="A147" s="54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M147" s="49"/>
      <c r="N147" s="49"/>
      <c r="O147" s="49"/>
      <c r="P147" s="49"/>
      <c r="Q147" s="51"/>
      <c r="R147" s="54"/>
    </row>
    <row r="148" spans="1:18" ht="12.75">
      <c r="A148" s="54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M148" s="49"/>
      <c r="N148" s="49"/>
      <c r="O148" s="49"/>
      <c r="P148" s="49"/>
      <c r="Q148" s="51"/>
      <c r="R148" s="54"/>
    </row>
    <row r="149" spans="1:18" ht="12.75">
      <c r="A149" s="54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M149" s="49"/>
      <c r="N149" s="49"/>
      <c r="O149" s="49"/>
      <c r="P149" s="49"/>
      <c r="Q149" s="51"/>
      <c r="R149" s="54"/>
    </row>
    <row r="150" spans="1:18" ht="12.75">
      <c r="A150" s="54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M150" s="49"/>
      <c r="N150" s="49"/>
      <c r="O150" s="49"/>
      <c r="P150" s="49"/>
      <c r="Q150" s="51"/>
      <c r="R150" s="54"/>
    </row>
    <row r="151" spans="1:18" ht="12.75">
      <c r="A151" s="54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M151" s="49"/>
      <c r="N151" s="49"/>
      <c r="O151" s="49"/>
      <c r="P151" s="49"/>
      <c r="Q151" s="51"/>
      <c r="R151" s="54"/>
    </row>
    <row r="152" spans="1:18" ht="12.75">
      <c r="A152" s="54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M152" s="49"/>
      <c r="N152" s="49"/>
      <c r="O152" s="49"/>
      <c r="P152" s="49"/>
      <c r="Q152" s="51"/>
      <c r="R152" s="54"/>
    </row>
    <row r="153" spans="1:18" ht="12.75">
      <c r="A153" s="54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M153" s="49"/>
      <c r="N153" s="49"/>
      <c r="O153" s="49"/>
      <c r="P153" s="49"/>
      <c r="Q153" s="51"/>
      <c r="R153" s="54"/>
    </row>
    <row r="154" spans="1:18" ht="12.75">
      <c r="A154" s="54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M154" s="49"/>
      <c r="N154" s="49"/>
      <c r="O154" s="49"/>
      <c r="P154" s="49"/>
      <c r="Q154" s="51"/>
      <c r="R154" s="54"/>
    </row>
    <row r="155" spans="1:18" ht="12.75">
      <c r="A155" s="54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M155" s="49"/>
      <c r="N155" s="49"/>
      <c r="O155" s="49"/>
      <c r="P155" s="49"/>
      <c r="Q155" s="51"/>
      <c r="R155" s="54"/>
    </row>
    <row r="156" spans="1:18" ht="12.75">
      <c r="A156" s="54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M156" s="49"/>
      <c r="N156" s="49"/>
      <c r="O156" s="49"/>
      <c r="P156" s="49"/>
      <c r="Q156" s="51"/>
      <c r="R156" s="54"/>
    </row>
    <row r="157" spans="1:18" ht="12.75">
      <c r="A157" s="54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M157" s="49"/>
      <c r="N157" s="49"/>
      <c r="O157" s="49"/>
      <c r="P157" s="49"/>
      <c r="Q157" s="51"/>
      <c r="R157" s="54"/>
    </row>
    <row r="158" spans="1:18" ht="12.75">
      <c r="A158" s="54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M158" s="49"/>
      <c r="N158" s="49"/>
      <c r="O158" s="49"/>
      <c r="P158" s="49"/>
      <c r="Q158" s="51"/>
      <c r="R158" s="54"/>
    </row>
    <row r="159" spans="1:18" ht="12.75">
      <c r="A159" s="54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M159" s="49"/>
      <c r="N159" s="49"/>
      <c r="O159" s="49"/>
      <c r="P159" s="49"/>
      <c r="Q159" s="51"/>
      <c r="R159" s="54"/>
    </row>
    <row r="160" spans="1:18" ht="12.75">
      <c r="A160" s="54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M160" s="49"/>
      <c r="N160" s="49"/>
      <c r="O160" s="49"/>
      <c r="P160" s="49"/>
      <c r="Q160" s="51"/>
      <c r="R160" s="54"/>
    </row>
    <row r="161" spans="1:18" ht="12.75">
      <c r="A161" s="54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M161" s="49"/>
      <c r="N161" s="49"/>
      <c r="O161" s="49"/>
      <c r="P161" s="49"/>
      <c r="Q161" s="51"/>
      <c r="R161" s="54"/>
    </row>
    <row r="162" spans="1:18" ht="12.75">
      <c r="A162" s="54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M162" s="49"/>
      <c r="N162" s="49"/>
      <c r="O162" s="49"/>
      <c r="P162" s="49"/>
      <c r="Q162" s="51"/>
      <c r="R162" s="54"/>
    </row>
    <row r="163" spans="1:18" ht="12.75">
      <c r="A163" s="54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M163" s="49"/>
      <c r="N163" s="49"/>
      <c r="O163" s="49"/>
      <c r="P163" s="49"/>
      <c r="Q163" s="51"/>
      <c r="R163" s="54"/>
    </row>
    <row r="164" spans="1:18" ht="12.75">
      <c r="A164" s="54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M164" s="49"/>
      <c r="N164" s="49"/>
      <c r="O164" s="49"/>
      <c r="P164" s="49"/>
      <c r="Q164" s="51"/>
      <c r="R164" s="54"/>
    </row>
    <row r="165" spans="1:18" ht="12.75">
      <c r="A165" s="54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M165" s="49"/>
      <c r="N165" s="49"/>
      <c r="O165" s="49"/>
      <c r="P165" s="49"/>
      <c r="Q165" s="51"/>
      <c r="R165" s="54"/>
    </row>
    <row r="166" spans="1:18" ht="12.75">
      <c r="A166" s="54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M166" s="49"/>
      <c r="N166" s="49"/>
      <c r="O166" s="49"/>
      <c r="P166" s="49"/>
      <c r="Q166" s="51"/>
      <c r="R166" s="54"/>
    </row>
    <row r="167" spans="1:18" ht="12.75">
      <c r="A167" s="54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M167" s="49"/>
      <c r="N167" s="49"/>
      <c r="O167" s="49"/>
      <c r="P167" s="49"/>
      <c r="Q167" s="51"/>
      <c r="R167" s="54"/>
    </row>
    <row r="168" spans="1:18" ht="12.75">
      <c r="A168" s="54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M168" s="49"/>
      <c r="N168" s="49"/>
      <c r="O168" s="49"/>
      <c r="P168" s="49"/>
      <c r="Q168" s="51"/>
      <c r="R168" s="54"/>
    </row>
    <row r="169" spans="1:18" ht="12.75">
      <c r="A169" s="54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M169" s="49"/>
      <c r="N169" s="49"/>
      <c r="O169" s="49"/>
      <c r="P169" s="49"/>
      <c r="Q169" s="51"/>
      <c r="R169" s="54"/>
    </row>
    <row r="170" spans="1:18" ht="12.75">
      <c r="A170" s="54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M170" s="49"/>
      <c r="N170" s="49"/>
      <c r="O170" s="49"/>
      <c r="P170" s="49"/>
      <c r="Q170" s="51"/>
      <c r="R170" s="54"/>
    </row>
    <row r="171" spans="1:18" ht="12.75">
      <c r="A171" s="54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M171" s="49"/>
      <c r="N171" s="49"/>
      <c r="O171" s="49"/>
      <c r="P171" s="49"/>
      <c r="Q171" s="51"/>
      <c r="R171" s="54"/>
    </row>
    <row r="172" spans="1:18" ht="12.75">
      <c r="A172" s="54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M172" s="49"/>
      <c r="N172" s="49"/>
      <c r="O172" s="49"/>
      <c r="P172" s="49"/>
      <c r="Q172" s="51"/>
      <c r="R172" s="54"/>
    </row>
  </sheetData>
  <mergeCells count="19">
    <mergeCell ref="P10:P13"/>
    <mergeCell ref="Q10:Q13"/>
    <mergeCell ref="Q94:Q96"/>
    <mergeCell ref="Q89:Q91"/>
    <mergeCell ref="Q83:Q86"/>
    <mergeCell ref="R44:R48"/>
    <mergeCell ref="E6:K6"/>
    <mergeCell ref="L9:L13"/>
    <mergeCell ref="B5:K5"/>
    <mergeCell ref="E9:K9"/>
    <mergeCell ref="R10:R13"/>
    <mergeCell ref="M9:Q9"/>
    <mergeCell ref="M10:M13"/>
    <mergeCell ref="N10:N13"/>
    <mergeCell ref="O10:O13"/>
    <mergeCell ref="B2:J2"/>
    <mergeCell ref="B3:L3"/>
    <mergeCell ref="B4:K4"/>
    <mergeCell ref="B7:K7"/>
  </mergeCells>
  <printOptions/>
  <pageMargins left="0.16" right="0.16" top="0.19" bottom="0.19" header="0.18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6"/>
  <sheetViews>
    <sheetView workbookViewId="0" topLeftCell="A7">
      <selection activeCell="B37" sqref="B37"/>
    </sheetView>
  </sheetViews>
  <sheetFormatPr defaultColWidth="9.140625" defaultRowHeight="12.75"/>
  <cols>
    <col min="1" max="1" width="3.8515625" style="0" customWidth="1"/>
    <col min="2" max="2" width="17.140625" style="0" customWidth="1"/>
    <col min="3" max="3" width="6.421875" style="0" customWidth="1"/>
    <col min="4" max="4" width="10.57421875" style="0" customWidth="1"/>
    <col min="5" max="5" width="5.421875" style="0" customWidth="1"/>
    <col min="6" max="6" width="6.28125" style="0" customWidth="1"/>
    <col min="7" max="7" width="5.7109375" style="0" hidden="1" customWidth="1"/>
    <col min="8" max="8" width="5.57421875" style="0" customWidth="1"/>
    <col min="9" max="9" width="8.28125" style="0" customWidth="1"/>
    <col min="10" max="10" width="8.140625" style="0" customWidth="1"/>
    <col min="11" max="11" width="14.7109375" style="0" customWidth="1"/>
    <col min="12" max="12" width="13.8515625" style="49" hidden="1" customWidth="1"/>
    <col min="13" max="13" width="9.7109375" style="0" customWidth="1"/>
    <col min="14" max="14" width="10.28125" style="0" customWidth="1"/>
    <col min="17" max="17" width="9.140625" style="33" customWidth="1"/>
    <col min="18" max="18" width="9.140625" style="38" customWidth="1"/>
  </cols>
  <sheetData>
    <row r="1" spans="1:18" s="13" customFormat="1" ht="12.75" customHeight="1">
      <c r="A1" s="26"/>
      <c r="B1" s="364" t="s">
        <v>68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Q1" s="34"/>
      <c r="R1" s="32"/>
    </row>
    <row r="2" spans="1:18" s="13" customFormat="1" ht="12.75">
      <c r="A2" s="26"/>
      <c r="B2" s="365" t="s">
        <v>69</v>
      </c>
      <c r="C2" s="336"/>
      <c r="D2" s="336"/>
      <c r="E2" s="336"/>
      <c r="F2" s="336"/>
      <c r="G2" s="336"/>
      <c r="H2" s="336"/>
      <c r="I2" s="336"/>
      <c r="J2" s="336"/>
      <c r="K2" s="336"/>
      <c r="L2" s="60"/>
      <c r="Q2" s="34"/>
      <c r="R2" s="32"/>
    </row>
    <row r="3" spans="1:18" s="13" customFormat="1" ht="12.75" customHeight="1">
      <c r="A3" s="26"/>
      <c r="B3" s="366" t="s">
        <v>0</v>
      </c>
      <c r="C3" s="367"/>
      <c r="D3" s="367"/>
      <c r="E3" s="367"/>
      <c r="F3" s="367"/>
      <c r="G3" s="367"/>
      <c r="H3" s="367"/>
      <c r="I3" s="367"/>
      <c r="J3" s="367"/>
      <c r="K3" s="367"/>
      <c r="L3" s="60"/>
      <c r="Q3" s="34"/>
      <c r="R3" s="32"/>
    </row>
    <row r="4" spans="1:18" s="13" customFormat="1" ht="12.75">
      <c r="A4" s="26"/>
      <c r="E4" s="369"/>
      <c r="F4" s="369"/>
      <c r="G4" s="369"/>
      <c r="H4" s="369"/>
      <c r="I4" s="369"/>
      <c r="J4" s="369"/>
      <c r="K4" s="369"/>
      <c r="L4" s="60"/>
      <c r="Q4" s="34"/>
      <c r="R4" s="32"/>
    </row>
    <row r="5" spans="1:18" s="13" customFormat="1" ht="12.75" customHeight="1" thickBot="1">
      <c r="A5" s="26"/>
      <c r="B5" s="366" t="s">
        <v>63</v>
      </c>
      <c r="C5" s="367"/>
      <c r="D5" s="367"/>
      <c r="E5" s="367"/>
      <c r="F5" s="367"/>
      <c r="G5" s="367"/>
      <c r="H5" s="367"/>
      <c r="I5" s="367"/>
      <c r="J5" s="367"/>
      <c r="K5" s="367"/>
      <c r="L5" s="60"/>
      <c r="Q5" s="34"/>
      <c r="R5" s="32"/>
    </row>
    <row r="6" spans="1:18" s="26" customFormat="1" ht="15.75" customHeight="1" thickBot="1">
      <c r="A6" s="10" t="s">
        <v>66</v>
      </c>
      <c r="B6" s="11" t="s">
        <v>1</v>
      </c>
      <c r="C6" s="12" t="s">
        <v>2</v>
      </c>
      <c r="D6" s="12" t="s">
        <v>3</v>
      </c>
      <c r="E6" s="392" t="s">
        <v>4</v>
      </c>
      <c r="F6" s="377"/>
      <c r="G6" s="377"/>
      <c r="H6" s="377"/>
      <c r="I6" s="377"/>
      <c r="J6" s="377"/>
      <c r="K6" s="378"/>
      <c r="L6" s="370"/>
      <c r="M6" s="376" t="s">
        <v>63</v>
      </c>
      <c r="N6" s="377"/>
      <c r="O6" s="377"/>
      <c r="P6" s="377"/>
      <c r="Q6" s="378"/>
      <c r="R6" s="42"/>
    </row>
    <row r="7" spans="1:18" s="26" customFormat="1" ht="15.75" customHeight="1">
      <c r="A7" s="14"/>
      <c r="B7" s="15" t="s">
        <v>5</v>
      </c>
      <c r="C7" s="16" t="s">
        <v>6</v>
      </c>
      <c r="D7" s="16" t="s">
        <v>7</v>
      </c>
      <c r="E7" s="17" t="s">
        <v>8</v>
      </c>
      <c r="F7" s="18" t="s">
        <v>8</v>
      </c>
      <c r="G7" s="18" t="s">
        <v>9</v>
      </c>
      <c r="H7" s="18" t="s">
        <v>10</v>
      </c>
      <c r="I7" s="17" t="s">
        <v>11</v>
      </c>
      <c r="J7" s="18" t="s">
        <v>12</v>
      </c>
      <c r="K7" s="61" t="s">
        <v>13</v>
      </c>
      <c r="L7" s="370"/>
      <c r="M7" s="379" t="s">
        <v>153</v>
      </c>
      <c r="N7" s="382" t="s">
        <v>70</v>
      </c>
      <c r="O7" s="382" t="s">
        <v>71</v>
      </c>
      <c r="P7" s="382" t="s">
        <v>64</v>
      </c>
      <c r="Q7" s="387" t="s">
        <v>65</v>
      </c>
      <c r="R7" s="374"/>
    </row>
    <row r="8" spans="1:18" s="26" customFormat="1" ht="15.75" customHeight="1">
      <c r="A8" s="14"/>
      <c r="B8" s="15"/>
      <c r="C8" s="16"/>
      <c r="D8" s="16"/>
      <c r="E8" s="17" t="s">
        <v>6</v>
      </c>
      <c r="F8" s="18" t="s">
        <v>14</v>
      </c>
      <c r="G8" s="18"/>
      <c r="H8" s="18"/>
      <c r="I8" s="17" t="s">
        <v>7</v>
      </c>
      <c r="J8" s="18" t="s">
        <v>15</v>
      </c>
      <c r="K8" s="62"/>
      <c r="L8" s="370"/>
      <c r="M8" s="393"/>
      <c r="N8" s="385"/>
      <c r="O8" s="385"/>
      <c r="P8" s="385"/>
      <c r="Q8" s="388"/>
      <c r="R8" s="375"/>
    </row>
    <row r="9" spans="1:18" s="26" customFormat="1" ht="15.75" customHeight="1">
      <c r="A9" s="14"/>
      <c r="B9" s="15"/>
      <c r="C9" s="16"/>
      <c r="D9" s="16"/>
      <c r="E9" s="17"/>
      <c r="F9" s="18"/>
      <c r="G9" s="18"/>
      <c r="H9" s="18"/>
      <c r="I9" s="17"/>
      <c r="J9" s="18" t="s">
        <v>7</v>
      </c>
      <c r="K9" s="61"/>
      <c r="L9" s="370"/>
      <c r="M9" s="393"/>
      <c r="N9" s="385"/>
      <c r="O9" s="385"/>
      <c r="P9" s="385"/>
      <c r="Q9" s="388"/>
      <c r="R9" s="375"/>
    </row>
    <row r="10" spans="1:18" s="26" customFormat="1" ht="15.75" customHeight="1" thickBot="1">
      <c r="A10" s="19"/>
      <c r="B10" s="29"/>
      <c r="C10" s="30"/>
      <c r="D10" s="31"/>
      <c r="E10" s="20"/>
      <c r="F10" s="21"/>
      <c r="G10" s="21"/>
      <c r="H10" s="21"/>
      <c r="I10" s="20"/>
      <c r="J10" s="21"/>
      <c r="K10" s="63"/>
      <c r="L10" s="370"/>
      <c r="M10" s="394"/>
      <c r="N10" s="386"/>
      <c r="O10" s="386"/>
      <c r="P10" s="386"/>
      <c r="Q10" s="389"/>
      <c r="R10" s="375"/>
    </row>
    <row r="11" spans="1:18" s="26" customFormat="1" ht="18.75" customHeight="1" thickBot="1">
      <c r="A11" s="66"/>
      <c r="B11" s="23" t="s">
        <v>16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Q11" s="35"/>
      <c r="R11" s="39"/>
    </row>
    <row r="12" spans="1:18" s="26" customFormat="1" ht="18.75" customHeight="1">
      <c r="A12" s="115">
        <v>1</v>
      </c>
      <c r="B12" s="125" t="s">
        <v>26</v>
      </c>
      <c r="C12" s="112">
        <v>1997</v>
      </c>
      <c r="D12" s="112" t="s">
        <v>27</v>
      </c>
      <c r="E12" s="112">
        <v>2002</v>
      </c>
      <c r="F12" s="112" t="s">
        <v>17</v>
      </c>
      <c r="G12" s="112" t="s">
        <v>50</v>
      </c>
      <c r="H12" s="112" t="s">
        <v>72</v>
      </c>
      <c r="I12" s="112" t="s">
        <v>28</v>
      </c>
      <c r="J12" s="112" t="s">
        <v>29</v>
      </c>
      <c r="K12" s="116" t="s">
        <v>73</v>
      </c>
      <c r="L12" s="126"/>
      <c r="M12" s="101">
        <v>175</v>
      </c>
      <c r="N12" s="79">
        <v>194</v>
      </c>
      <c r="O12" s="79">
        <v>162</v>
      </c>
      <c r="P12" s="79">
        <f>M12+N12+O12</f>
        <v>531</v>
      </c>
      <c r="Q12" s="80">
        <f>P12*100/840</f>
        <v>63.214285714285715</v>
      </c>
      <c r="R12" s="39"/>
    </row>
    <row r="13" spans="1:18" s="26" customFormat="1" ht="18.75" customHeight="1">
      <c r="A13" s="127">
        <v>2</v>
      </c>
      <c r="B13" s="128" t="s">
        <v>74</v>
      </c>
      <c r="C13" s="121">
        <v>1998</v>
      </c>
      <c r="D13" s="121" t="s">
        <v>75</v>
      </c>
      <c r="E13" s="121">
        <v>2005</v>
      </c>
      <c r="F13" s="122" t="s">
        <v>17</v>
      </c>
      <c r="G13" s="123" t="s">
        <v>18</v>
      </c>
      <c r="H13" s="123" t="s">
        <v>76</v>
      </c>
      <c r="I13" s="122" t="s">
        <v>77</v>
      </c>
      <c r="J13" s="122" t="s">
        <v>78</v>
      </c>
      <c r="K13" s="124"/>
      <c r="L13" s="129"/>
      <c r="M13" s="102">
        <v>168</v>
      </c>
      <c r="N13" s="78">
        <v>186</v>
      </c>
      <c r="O13" s="78">
        <v>175</v>
      </c>
      <c r="P13" s="78">
        <f>M13+N13+O13</f>
        <v>529</v>
      </c>
      <c r="Q13" s="81">
        <f>P13*100/840</f>
        <v>62.976190476190474</v>
      </c>
      <c r="R13" s="39"/>
    </row>
    <row r="14" spans="1:18" s="26" customFormat="1" ht="18.75" customHeight="1">
      <c r="A14" s="119">
        <v>3</v>
      </c>
      <c r="B14" s="128" t="s">
        <v>74</v>
      </c>
      <c r="C14" s="121">
        <v>1998</v>
      </c>
      <c r="D14" s="121" t="s">
        <v>80</v>
      </c>
      <c r="E14" s="121">
        <v>2005</v>
      </c>
      <c r="F14" s="121" t="s">
        <v>17</v>
      </c>
      <c r="G14" s="121" t="s">
        <v>20</v>
      </c>
      <c r="H14" s="121" t="s">
        <v>81</v>
      </c>
      <c r="I14" s="121" t="s">
        <v>82</v>
      </c>
      <c r="J14" s="122" t="s">
        <v>83</v>
      </c>
      <c r="K14" s="124" t="s">
        <v>84</v>
      </c>
      <c r="L14" s="130"/>
      <c r="M14" s="102">
        <v>149</v>
      </c>
      <c r="N14" s="78">
        <v>165</v>
      </c>
      <c r="O14" s="78">
        <v>164</v>
      </c>
      <c r="P14" s="78">
        <f>M14+N14+O14</f>
        <v>478</v>
      </c>
      <c r="Q14" s="81">
        <f>P14*100/840</f>
        <v>56.904761904761905</v>
      </c>
      <c r="R14" s="39"/>
    </row>
    <row r="15" spans="1:18" s="26" customFormat="1" ht="18.75" customHeight="1" thickBot="1">
      <c r="A15" s="103">
        <v>4</v>
      </c>
      <c r="B15" s="104" t="s">
        <v>79</v>
      </c>
      <c r="C15" s="105">
        <v>1997</v>
      </c>
      <c r="D15" s="105" t="s">
        <v>80</v>
      </c>
      <c r="E15" s="105">
        <v>2005</v>
      </c>
      <c r="F15" s="105" t="s">
        <v>17</v>
      </c>
      <c r="G15" s="105" t="s">
        <v>20</v>
      </c>
      <c r="H15" s="105" t="s">
        <v>81</v>
      </c>
      <c r="I15" s="105" t="s">
        <v>82</v>
      </c>
      <c r="J15" s="106" t="s">
        <v>83</v>
      </c>
      <c r="K15" s="107" t="s">
        <v>84</v>
      </c>
      <c r="L15" s="75"/>
      <c r="M15" s="108">
        <v>150</v>
      </c>
      <c r="N15" s="109">
        <v>161</v>
      </c>
      <c r="O15" s="109">
        <v>142</v>
      </c>
      <c r="P15" s="109">
        <f>M15+N15+O15</f>
        <v>453</v>
      </c>
      <c r="Q15" s="110">
        <f>P15*100/840</f>
        <v>53.92857142857143</v>
      </c>
      <c r="R15" s="39"/>
    </row>
    <row r="16" spans="1:28" s="26" customFormat="1" ht="18.75" customHeight="1" thickBot="1">
      <c r="A16" s="5"/>
      <c r="B16" s="23" t="s">
        <v>31</v>
      </c>
      <c r="C16" s="22"/>
      <c r="D16" s="24"/>
      <c r="E16" s="24"/>
      <c r="F16" s="24"/>
      <c r="G16" s="24"/>
      <c r="H16" s="24"/>
      <c r="I16" s="24"/>
      <c r="J16" s="24"/>
      <c r="K16" s="64"/>
      <c r="L16" s="25"/>
      <c r="M16" s="22"/>
      <c r="O16" s="27"/>
      <c r="P16" s="27"/>
      <c r="Q16" s="36"/>
      <c r="R16" s="39"/>
      <c r="T16" s="8"/>
      <c r="U16" s="8"/>
      <c r="V16" s="8"/>
      <c r="W16" s="8"/>
      <c r="X16" s="8"/>
      <c r="Y16" s="8"/>
      <c r="Z16" s="8"/>
      <c r="AA16" s="27"/>
      <c r="AB16" s="27"/>
    </row>
    <row r="17" spans="1:18" s="26" customFormat="1" ht="18.75" customHeight="1">
      <c r="A17" s="132">
        <v>1</v>
      </c>
      <c r="B17" s="133" t="s">
        <v>21</v>
      </c>
      <c r="C17" s="134">
        <v>1997</v>
      </c>
      <c r="D17" s="134" t="s">
        <v>22</v>
      </c>
      <c r="E17" s="134"/>
      <c r="F17" s="134" t="s">
        <v>154</v>
      </c>
      <c r="G17" s="135" t="s">
        <v>87</v>
      </c>
      <c r="H17" s="134" t="s">
        <v>88</v>
      </c>
      <c r="I17" s="134" t="s">
        <v>23</v>
      </c>
      <c r="J17" s="134" t="s">
        <v>24</v>
      </c>
      <c r="K17" s="136" t="s">
        <v>25</v>
      </c>
      <c r="L17" s="137"/>
      <c r="M17" s="117">
        <v>154</v>
      </c>
      <c r="N17" s="118">
        <v>129</v>
      </c>
      <c r="O17" s="118">
        <v>143</v>
      </c>
      <c r="P17" s="79">
        <f>M17+N17+O17</f>
        <v>426</v>
      </c>
      <c r="Q17" s="80">
        <f>P17*100/690</f>
        <v>61.73913043478261</v>
      </c>
      <c r="R17" s="39"/>
    </row>
    <row r="18" spans="1:18" s="26" customFormat="1" ht="18.75" customHeight="1" thickBot="1">
      <c r="A18" s="138">
        <v>2</v>
      </c>
      <c r="B18" s="139" t="s">
        <v>85</v>
      </c>
      <c r="C18" s="140">
        <v>1996</v>
      </c>
      <c r="D18" s="140" t="s">
        <v>86</v>
      </c>
      <c r="E18" s="140"/>
      <c r="F18" s="140"/>
      <c r="G18" s="140"/>
      <c r="H18" s="140"/>
      <c r="I18" s="140"/>
      <c r="J18" s="140"/>
      <c r="K18" s="141"/>
      <c r="L18" s="137"/>
      <c r="M18" s="142">
        <v>115</v>
      </c>
      <c r="N18" s="143">
        <v>127</v>
      </c>
      <c r="O18" s="143">
        <v>111</v>
      </c>
      <c r="P18" s="82">
        <f>M18+N18+O18</f>
        <v>353</v>
      </c>
      <c r="Q18" s="83">
        <f>P18*100/690</f>
        <v>51.15942028985507</v>
      </c>
      <c r="R18" s="39"/>
    </row>
    <row r="19" spans="1:18" s="26" customFormat="1" ht="18.75" customHeight="1" thickBot="1">
      <c r="A19" s="66"/>
      <c r="B19" s="28" t="s">
        <v>49</v>
      </c>
      <c r="C19" s="8"/>
      <c r="D19" s="8"/>
      <c r="E19" s="8"/>
      <c r="F19" s="8"/>
      <c r="G19" s="8"/>
      <c r="H19" s="8"/>
      <c r="I19" s="8"/>
      <c r="J19" s="8"/>
      <c r="K19" s="67"/>
      <c r="L19" s="8"/>
      <c r="M19" s="27"/>
      <c r="N19" s="27"/>
      <c r="O19" s="27"/>
      <c r="P19" s="27"/>
      <c r="Q19" s="36"/>
      <c r="R19" s="39"/>
    </row>
    <row r="20" spans="1:18" s="26" customFormat="1" ht="18.75" customHeight="1">
      <c r="A20" s="149">
        <v>1</v>
      </c>
      <c r="B20" s="150" t="s">
        <v>67</v>
      </c>
      <c r="C20" s="112">
        <v>1997</v>
      </c>
      <c r="D20" s="112" t="s">
        <v>51</v>
      </c>
      <c r="E20" s="112">
        <v>1997</v>
      </c>
      <c r="F20" s="112" t="s">
        <v>17</v>
      </c>
      <c r="G20" s="135" t="s">
        <v>87</v>
      </c>
      <c r="H20" s="112" t="s">
        <v>89</v>
      </c>
      <c r="I20" s="112" t="s">
        <v>52</v>
      </c>
      <c r="J20" s="112" t="s">
        <v>53</v>
      </c>
      <c r="K20" s="116" t="s">
        <v>54</v>
      </c>
      <c r="L20" s="151"/>
      <c r="M20" s="152">
        <v>219</v>
      </c>
      <c r="N20" s="153">
        <v>209</v>
      </c>
      <c r="O20" s="153">
        <v>220</v>
      </c>
      <c r="P20" s="98">
        <f>M20+N20+O20</f>
        <v>648</v>
      </c>
      <c r="Q20" s="80">
        <f>P20*100/1020</f>
        <v>63.529411764705884</v>
      </c>
      <c r="R20" s="39"/>
    </row>
    <row r="21" spans="1:18" s="26" customFormat="1" ht="18.75" customHeight="1">
      <c r="A21" s="154">
        <v>2</v>
      </c>
      <c r="B21" s="155" t="s">
        <v>67</v>
      </c>
      <c r="C21" s="114">
        <v>1997</v>
      </c>
      <c r="D21" s="114" t="s">
        <v>55</v>
      </c>
      <c r="E21" s="114">
        <v>2001</v>
      </c>
      <c r="F21" s="114" t="s">
        <v>17</v>
      </c>
      <c r="G21" s="156" t="s">
        <v>87</v>
      </c>
      <c r="H21" s="114" t="s">
        <v>89</v>
      </c>
      <c r="I21" s="114" t="s">
        <v>93</v>
      </c>
      <c r="J21" s="114" t="s">
        <v>56</v>
      </c>
      <c r="K21" s="120" t="s">
        <v>54</v>
      </c>
      <c r="L21" s="137"/>
      <c r="M21" s="157">
        <v>211</v>
      </c>
      <c r="N21" s="158">
        <v>200</v>
      </c>
      <c r="O21" s="158">
        <v>216</v>
      </c>
      <c r="P21" s="99">
        <f>M21+N21+O21</f>
        <v>627</v>
      </c>
      <c r="Q21" s="81">
        <f>P21*100/1020</f>
        <v>61.470588235294116</v>
      </c>
      <c r="R21" s="39"/>
    </row>
    <row r="22" spans="1:18" s="26" customFormat="1" ht="18.75" customHeight="1">
      <c r="A22" s="154">
        <v>3</v>
      </c>
      <c r="B22" s="159" t="s">
        <v>43</v>
      </c>
      <c r="C22" s="114">
        <v>1996</v>
      </c>
      <c r="D22" s="114" t="s">
        <v>94</v>
      </c>
      <c r="E22" s="114">
        <v>1998</v>
      </c>
      <c r="F22" s="114" t="s">
        <v>95</v>
      </c>
      <c r="G22" s="114" t="s">
        <v>18</v>
      </c>
      <c r="H22" s="114" t="s">
        <v>96</v>
      </c>
      <c r="I22" s="114"/>
      <c r="J22" s="114"/>
      <c r="K22" s="120" t="s">
        <v>97</v>
      </c>
      <c r="L22" s="137"/>
      <c r="M22" s="157">
        <v>212</v>
      </c>
      <c r="N22" s="158">
        <v>204</v>
      </c>
      <c r="O22" s="158">
        <v>209</v>
      </c>
      <c r="P22" s="99">
        <f>M22+N22+O22</f>
        <v>625</v>
      </c>
      <c r="Q22" s="81">
        <f>P22*100/1020</f>
        <v>61.27450980392157</v>
      </c>
      <c r="R22" s="39"/>
    </row>
    <row r="23" spans="1:18" s="26" customFormat="1" ht="18.75" customHeight="1">
      <c r="A23" s="147">
        <v>4</v>
      </c>
      <c r="B23" s="74" t="s">
        <v>57</v>
      </c>
      <c r="C23" s="55">
        <v>1993</v>
      </c>
      <c r="D23" s="55" t="s">
        <v>46</v>
      </c>
      <c r="E23" s="55">
        <v>2000</v>
      </c>
      <c r="F23" s="55" t="s">
        <v>90</v>
      </c>
      <c r="G23" s="55" t="s">
        <v>91</v>
      </c>
      <c r="H23" s="55" t="s">
        <v>92</v>
      </c>
      <c r="I23" s="55" t="s">
        <v>47</v>
      </c>
      <c r="J23" s="55" t="s">
        <v>48</v>
      </c>
      <c r="K23" s="65" t="s">
        <v>30</v>
      </c>
      <c r="L23" s="131"/>
      <c r="M23" s="85">
        <v>210</v>
      </c>
      <c r="N23" s="84">
        <v>202</v>
      </c>
      <c r="O23" s="84">
        <v>207</v>
      </c>
      <c r="P23" s="99">
        <f>M23+N23+O23</f>
        <v>619</v>
      </c>
      <c r="Q23" s="81">
        <f>P23*100/1020</f>
        <v>60.68627450980392</v>
      </c>
      <c r="R23" s="39"/>
    </row>
    <row r="24" spans="1:18" s="26" customFormat="1" ht="18.75" customHeight="1" thickBot="1">
      <c r="A24" s="148">
        <v>5</v>
      </c>
      <c r="B24" s="145" t="s">
        <v>33</v>
      </c>
      <c r="C24" s="144">
        <v>1994</v>
      </c>
      <c r="D24" s="56" t="s">
        <v>35</v>
      </c>
      <c r="E24" s="144">
        <v>1994</v>
      </c>
      <c r="F24" s="57" t="s">
        <v>17</v>
      </c>
      <c r="G24" s="56" t="s">
        <v>87</v>
      </c>
      <c r="H24" s="57" t="s">
        <v>89</v>
      </c>
      <c r="I24" s="56" t="s">
        <v>34</v>
      </c>
      <c r="J24" s="56"/>
      <c r="K24" s="68" t="s">
        <v>36</v>
      </c>
      <c r="L24" s="146"/>
      <c r="M24" s="86">
        <v>212</v>
      </c>
      <c r="N24" s="87">
        <v>191</v>
      </c>
      <c r="O24" s="87">
        <v>197</v>
      </c>
      <c r="P24" s="100">
        <f>M24+N24+O24</f>
        <v>600</v>
      </c>
      <c r="Q24" s="83">
        <f>P24*100/1020</f>
        <v>58.8235294117647</v>
      </c>
      <c r="R24" s="39"/>
    </row>
    <row r="25" spans="2:18" s="26" customFormat="1" ht="18.75" customHeight="1" thickBot="1">
      <c r="B25" s="41" t="s">
        <v>117</v>
      </c>
      <c r="Q25" s="35"/>
      <c r="R25" s="39"/>
    </row>
    <row r="26" spans="1:18" s="27" customFormat="1" ht="18.75" customHeight="1" thickBot="1">
      <c r="A26" s="88">
        <v>1</v>
      </c>
      <c r="B26" s="89" t="s">
        <v>58</v>
      </c>
      <c r="C26" s="90">
        <v>1989</v>
      </c>
      <c r="D26" s="90" t="s">
        <v>59</v>
      </c>
      <c r="E26" s="90">
        <v>2001</v>
      </c>
      <c r="F26" s="90" t="s">
        <v>118</v>
      </c>
      <c r="G26" s="90" t="s">
        <v>119</v>
      </c>
      <c r="H26" s="90" t="s">
        <v>120</v>
      </c>
      <c r="I26" s="90" t="s">
        <v>34</v>
      </c>
      <c r="J26" s="90" t="s">
        <v>60</v>
      </c>
      <c r="K26" s="91" t="s">
        <v>121</v>
      </c>
      <c r="L26" s="77"/>
      <c r="M26" s="76">
        <v>219</v>
      </c>
      <c r="N26" s="76">
        <v>215</v>
      </c>
      <c r="O26" s="76">
        <v>214</v>
      </c>
      <c r="P26" s="76">
        <f>M26+N26+O26</f>
        <v>648</v>
      </c>
      <c r="Q26" s="94">
        <f>P26*100/1110</f>
        <v>58.37837837837838</v>
      </c>
      <c r="R26" s="39"/>
    </row>
    <row r="27" spans="1:18" s="26" customFormat="1" ht="15.75" customHeight="1" thickBot="1">
      <c r="A27" s="69"/>
      <c r="B27" s="92" t="s">
        <v>122</v>
      </c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69"/>
      <c r="N27" s="69"/>
      <c r="O27" s="69"/>
      <c r="P27" s="69"/>
      <c r="Q27" s="72"/>
      <c r="R27" s="42"/>
    </row>
    <row r="28" spans="1:18" s="26" customFormat="1" ht="15.75" customHeight="1">
      <c r="A28" s="169">
        <v>1</v>
      </c>
      <c r="B28" s="112" t="s">
        <v>125</v>
      </c>
      <c r="C28" s="112">
        <v>1979</v>
      </c>
      <c r="D28" s="112" t="s">
        <v>126</v>
      </c>
      <c r="E28" s="112">
        <v>2001</v>
      </c>
      <c r="F28" s="112" t="s">
        <v>17</v>
      </c>
      <c r="G28" s="112" t="s">
        <v>100</v>
      </c>
      <c r="H28" s="112" t="s">
        <v>127</v>
      </c>
      <c r="I28" s="112" t="s">
        <v>47</v>
      </c>
      <c r="J28" s="112" t="s">
        <v>128</v>
      </c>
      <c r="K28" s="112" t="s">
        <v>129</v>
      </c>
      <c r="L28" s="161"/>
      <c r="M28" s="153">
        <v>251</v>
      </c>
      <c r="N28" s="153">
        <v>251</v>
      </c>
      <c r="O28" s="153">
        <v>239</v>
      </c>
      <c r="P28" s="98">
        <f>M28+N28+O28</f>
        <v>741</v>
      </c>
      <c r="Q28" s="80">
        <f>P28*100/1140</f>
        <v>65</v>
      </c>
      <c r="R28" s="375"/>
    </row>
    <row r="29" spans="1:18" s="26" customFormat="1" ht="15.75" customHeight="1">
      <c r="A29" s="170"/>
      <c r="B29" s="114" t="s">
        <v>130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60"/>
      <c r="M29" s="158"/>
      <c r="N29" s="158"/>
      <c r="O29" s="158"/>
      <c r="P29" s="99"/>
      <c r="Q29" s="81"/>
      <c r="R29" s="375"/>
    </row>
    <row r="30" spans="1:18" s="26" customFormat="1" ht="15.75" customHeight="1">
      <c r="A30" s="170">
        <v>2</v>
      </c>
      <c r="B30" s="171" t="s">
        <v>104</v>
      </c>
      <c r="C30" s="121">
        <v>1983</v>
      </c>
      <c r="D30" s="121" t="s">
        <v>136</v>
      </c>
      <c r="E30" s="121">
        <v>2001</v>
      </c>
      <c r="F30" s="121" t="s">
        <v>137</v>
      </c>
      <c r="G30" s="121" t="s">
        <v>50</v>
      </c>
      <c r="H30" s="121"/>
      <c r="I30" s="121"/>
      <c r="J30" s="121"/>
      <c r="K30" s="121" t="s">
        <v>115</v>
      </c>
      <c r="L30" s="160"/>
      <c r="M30" s="158">
        <v>246</v>
      </c>
      <c r="N30" s="158">
        <v>240</v>
      </c>
      <c r="O30" s="158">
        <v>240</v>
      </c>
      <c r="P30" s="99">
        <f>M30+N30+O30</f>
        <v>726</v>
      </c>
      <c r="Q30" s="81">
        <f>P30*100/1140</f>
        <v>63.68421052631579</v>
      </c>
      <c r="R30" s="375"/>
    </row>
    <row r="31" spans="1:18" s="26" customFormat="1" ht="15.75" customHeight="1">
      <c r="A31" s="170">
        <v>3</v>
      </c>
      <c r="B31" s="114" t="s">
        <v>123</v>
      </c>
      <c r="C31" s="114">
        <v>1988</v>
      </c>
      <c r="D31" s="114" t="s">
        <v>41</v>
      </c>
      <c r="E31" s="114">
        <v>2001</v>
      </c>
      <c r="F31" s="114" t="s">
        <v>17</v>
      </c>
      <c r="G31" s="114" t="s">
        <v>100</v>
      </c>
      <c r="H31" s="114" t="s">
        <v>62</v>
      </c>
      <c r="I31" s="114" t="s">
        <v>42</v>
      </c>
      <c r="J31" s="114"/>
      <c r="K31" s="114" t="s">
        <v>124</v>
      </c>
      <c r="L31" s="160"/>
      <c r="M31" s="158">
        <v>245</v>
      </c>
      <c r="N31" s="158">
        <v>231</v>
      </c>
      <c r="O31" s="158">
        <v>237</v>
      </c>
      <c r="P31" s="99">
        <f>M31+N31+O31</f>
        <v>713</v>
      </c>
      <c r="Q31" s="81">
        <f>P31*100/1140</f>
        <v>62.54385964912281</v>
      </c>
      <c r="R31" s="375"/>
    </row>
    <row r="32" spans="1:18" s="26" customFormat="1" ht="15.75" customHeight="1" thickBot="1">
      <c r="A32" s="163">
        <v>4</v>
      </c>
      <c r="B32" s="57" t="s">
        <v>131</v>
      </c>
      <c r="C32" s="57">
        <v>1966</v>
      </c>
      <c r="D32" s="57" t="s">
        <v>132</v>
      </c>
      <c r="E32" s="57">
        <v>2000</v>
      </c>
      <c r="F32" s="57" t="s">
        <v>45</v>
      </c>
      <c r="G32" s="57" t="s">
        <v>100</v>
      </c>
      <c r="H32" s="57" t="s">
        <v>62</v>
      </c>
      <c r="I32" s="57" t="s">
        <v>133</v>
      </c>
      <c r="J32" s="57" t="s">
        <v>134</v>
      </c>
      <c r="K32" s="57" t="s">
        <v>135</v>
      </c>
      <c r="L32" s="162"/>
      <c r="M32" s="87">
        <v>229</v>
      </c>
      <c r="N32" s="87">
        <v>222</v>
      </c>
      <c r="O32" s="87">
        <v>230</v>
      </c>
      <c r="P32" s="100">
        <f>M32+N32+O32</f>
        <v>681</v>
      </c>
      <c r="Q32" s="83">
        <f>P32*100/1140</f>
        <v>59.73684210526316</v>
      </c>
      <c r="R32" s="375"/>
    </row>
    <row r="33" spans="1:18" s="27" customFormat="1" ht="18.75" customHeight="1" thickBot="1">
      <c r="A33" s="69"/>
      <c r="B33" s="93" t="s">
        <v>138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2"/>
      <c r="R33" s="24"/>
    </row>
    <row r="34" spans="1:18" s="27" customFormat="1" ht="18.75" customHeight="1">
      <c r="A34" s="172">
        <v>1</v>
      </c>
      <c r="B34" s="111" t="s">
        <v>37</v>
      </c>
      <c r="C34" s="112">
        <v>1994</v>
      </c>
      <c r="D34" s="112" t="s">
        <v>144</v>
      </c>
      <c r="E34" s="112">
        <v>2003</v>
      </c>
      <c r="F34" s="112" t="s">
        <v>145</v>
      </c>
      <c r="G34" s="112" t="s">
        <v>91</v>
      </c>
      <c r="H34" s="112" t="s">
        <v>62</v>
      </c>
      <c r="I34" s="112" t="s">
        <v>146</v>
      </c>
      <c r="J34" s="112" t="s">
        <v>147</v>
      </c>
      <c r="K34" s="116" t="s">
        <v>148</v>
      </c>
      <c r="L34" s="173"/>
      <c r="M34" s="117">
        <v>261</v>
      </c>
      <c r="N34" s="118">
        <v>256</v>
      </c>
      <c r="O34" s="118">
        <v>258</v>
      </c>
      <c r="P34" s="174">
        <f>M34+N34+O34</f>
        <v>775</v>
      </c>
      <c r="Q34" s="175">
        <f>P34*100/1200</f>
        <v>64.58333333333333</v>
      </c>
      <c r="R34" s="24"/>
    </row>
    <row r="35" spans="1:18" s="26" customFormat="1" ht="18.75" customHeight="1">
      <c r="A35" s="176">
        <v>2</v>
      </c>
      <c r="B35" s="155" t="s">
        <v>40</v>
      </c>
      <c r="C35" s="114">
        <v>1969</v>
      </c>
      <c r="D35" s="114" t="s">
        <v>38</v>
      </c>
      <c r="E35" s="114">
        <v>2003</v>
      </c>
      <c r="F35" s="114" t="s">
        <v>17</v>
      </c>
      <c r="G35" s="114" t="s">
        <v>141</v>
      </c>
      <c r="H35" s="114" t="s">
        <v>142</v>
      </c>
      <c r="I35" s="114" t="s">
        <v>39</v>
      </c>
      <c r="J35" s="114" t="s">
        <v>143</v>
      </c>
      <c r="K35" s="120" t="s">
        <v>40</v>
      </c>
      <c r="L35" s="177"/>
      <c r="M35" s="178">
        <v>245</v>
      </c>
      <c r="N35" s="179">
        <v>229</v>
      </c>
      <c r="O35" s="179">
        <v>237</v>
      </c>
      <c r="P35" s="179">
        <f>M35+N35+O35</f>
        <v>711</v>
      </c>
      <c r="Q35" s="180">
        <f>P35*100/1200</f>
        <v>59.25</v>
      </c>
      <c r="R35" s="24"/>
    </row>
    <row r="36" spans="1:18" s="26" customFormat="1" ht="18.75" customHeight="1">
      <c r="A36" s="176">
        <v>3</v>
      </c>
      <c r="B36" s="113" t="s">
        <v>149</v>
      </c>
      <c r="C36" s="114">
        <v>1979</v>
      </c>
      <c r="D36" s="114" t="s">
        <v>150</v>
      </c>
      <c r="E36" s="114">
        <v>2004</v>
      </c>
      <c r="F36" s="114" t="s">
        <v>17</v>
      </c>
      <c r="G36" s="114" t="s">
        <v>100</v>
      </c>
      <c r="H36" s="114" t="s">
        <v>151</v>
      </c>
      <c r="I36" s="114"/>
      <c r="J36" s="114"/>
      <c r="K36" s="120" t="s">
        <v>152</v>
      </c>
      <c r="L36" s="177"/>
      <c r="M36" s="178">
        <v>242</v>
      </c>
      <c r="N36" s="179">
        <v>227</v>
      </c>
      <c r="O36" s="179">
        <v>238</v>
      </c>
      <c r="P36" s="179">
        <f>M36+N36+O36</f>
        <v>707</v>
      </c>
      <c r="Q36" s="180">
        <f>P36*100/1200</f>
        <v>58.916666666666664</v>
      </c>
      <c r="R36" s="24"/>
    </row>
    <row r="37" spans="1:18" s="26" customFormat="1" ht="18.75" customHeight="1" thickBot="1">
      <c r="A37" s="167">
        <v>4</v>
      </c>
      <c r="B37" s="145" t="s">
        <v>33</v>
      </c>
      <c r="C37" s="57">
        <v>1994</v>
      </c>
      <c r="D37" s="57" t="s">
        <v>139</v>
      </c>
      <c r="E37" s="57">
        <v>2005</v>
      </c>
      <c r="F37" s="57" t="s">
        <v>17</v>
      </c>
      <c r="G37" s="56" t="s">
        <v>87</v>
      </c>
      <c r="H37" s="57" t="s">
        <v>89</v>
      </c>
      <c r="I37" s="57" t="s">
        <v>101</v>
      </c>
      <c r="J37" s="57"/>
      <c r="K37" s="68" t="s">
        <v>140</v>
      </c>
      <c r="L37" s="168"/>
      <c r="M37" s="166"/>
      <c r="N37" s="164"/>
      <c r="O37" s="164"/>
      <c r="P37" s="164">
        <v>462</v>
      </c>
      <c r="Q37" s="165">
        <f>P37*100/870</f>
        <v>53.10344827586207</v>
      </c>
      <c r="R37" s="24"/>
    </row>
    <row r="38" spans="12:18" s="26" customFormat="1" ht="18.75" customHeight="1">
      <c r="L38" s="27"/>
      <c r="Q38" s="35"/>
      <c r="R38" s="24"/>
    </row>
    <row r="39" spans="12:18" s="26" customFormat="1" ht="18.75" customHeight="1">
      <c r="L39" s="27"/>
      <c r="P39" s="27"/>
      <c r="Q39" s="36"/>
      <c r="R39" s="24"/>
    </row>
    <row r="40" spans="12:18" s="26" customFormat="1" ht="18.75" customHeight="1">
      <c r="L40" s="27"/>
      <c r="P40" s="27"/>
      <c r="Q40" s="36"/>
      <c r="R40" s="24"/>
    </row>
    <row r="41" spans="12:18" s="26" customFormat="1" ht="18.75" customHeight="1">
      <c r="L41" s="27"/>
      <c r="P41" s="27"/>
      <c r="Q41" s="36"/>
      <c r="R41" s="24"/>
    </row>
    <row r="42" spans="1:18" s="26" customFormat="1" ht="18.75" customHeight="1">
      <c r="A42" s="27"/>
      <c r="B42" s="28"/>
      <c r="C42" s="9"/>
      <c r="D42" s="8"/>
      <c r="E42" s="8"/>
      <c r="F42" s="8"/>
      <c r="G42" s="8"/>
      <c r="H42" s="8"/>
      <c r="I42" s="8"/>
      <c r="J42" s="8"/>
      <c r="K42" s="8"/>
      <c r="L42" s="8"/>
      <c r="M42" s="27"/>
      <c r="N42" s="27"/>
      <c r="O42" s="27"/>
      <c r="P42" s="27"/>
      <c r="Q42" s="36"/>
      <c r="R42" s="24"/>
    </row>
    <row r="43" spans="1:18" s="26" customFormat="1" ht="18.75" customHeight="1">
      <c r="A43" s="27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27"/>
      <c r="N43" s="27"/>
      <c r="O43" s="27"/>
      <c r="P43" s="46"/>
      <c r="Q43" s="44"/>
      <c r="R43" s="24"/>
    </row>
    <row r="44" spans="1:18" s="26" customFormat="1" ht="18.75" customHeight="1">
      <c r="A44" s="27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27"/>
      <c r="N44" s="27"/>
      <c r="O44" s="27"/>
      <c r="P44" s="46"/>
      <c r="Q44" s="44"/>
      <c r="R44" s="24"/>
    </row>
    <row r="45" spans="1:18" s="26" customFormat="1" ht="18.75" customHeight="1">
      <c r="A45" s="27"/>
      <c r="B45" s="6"/>
      <c r="C45" s="7"/>
      <c r="D45" s="6"/>
      <c r="E45" s="6"/>
      <c r="F45" s="6"/>
      <c r="G45" s="6"/>
      <c r="H45" s="6"/>
      <c r="I45" s="6"/>
      <c r="J45" s="6"/>
      <c r="K45" s="6"/>
      <c r="L45" s="8"/>
      <c r="M45" s="27"/>
      <c r="N45" s="27"/>
      <c r="O45" s="27"/>
      <c r="P45" s="46"/>
      <c r="Q45" s="44"/>
      <c r="R45" s="24"/>
    </row>
    <row r="46" spans="1:18" s="26" customFormat="1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6"/>
      <c r="R46" s="37"/>
    </row>
    <row r="47" spans="1:18" s="26" customFormat="1" ht="18.75" customHeight="1">
      <c r="A47" s="27"/>
      <c r="B47" s="4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6"/>
      <c r="R47" s="39"/>
    </row>
    <row r="48" spans="1:18" s="26" customFormat="1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6"/>
      <c r="R48" s="39"/>
    </row>
    <row r="49" spans="1:18" s="26" customFormat="1" ht="18.75" customHeight="1">
      <c r="A49" s="27"/>
      <c r="B49" s="4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6"/>
      <c r="R49" s="39"/>
    </row>
    <row r="50" spans="1:18" s="26" customFormat="1" ht="18.75" customHeight="1">
      <c r="A50" s="22"/>
      <c r="B50" s="8"/>
      <c r="C50" s="47"/>
      <c r="D50" s="8"/>
      <c r="E50" s="8"/>
      <c r="F50" s="8"/>
      <c r="G50" s="8"/>
      <c r="H50" s="8"/>
      <c r="I50" s="8"/>
      <c r="J50" s="8"/>
      <c r="K50" s="47"/>
      <c r="L50" s="22"/>
      <c r="M50" s="27"/>
      <c r="N50" s="27"/>
      <c r="O50" s="27"/>
      <c r="P50" s="44"/>
      <c r="Q50" s="390"/>
      <c r="R50" s="27"/>
    </row>
    <row r="51" spans="1:18" s="26" customFormat="1" ht="18.75" customHeight="1">
      <c r="A51" s="27"/>
      <c r="B51" s="8"/>
      <c r="C51" s="9"/>
      <c r="D51" s="8"/>
      <c r="E51" s="8"/>
      <c r="F51" s="8"/>
      <c r="G51" s="8"/>
      <c r="H51" s="8"/>
      <c r="I51" s="8"/>
      <c r="J51" s="8"/>
      <c r="K51" s="8"/>
      <c r="L51" s="27"/>
      <c r="M51" s="27"/>
      <c r="N51" s="27"/>
      <c r="O51" s="27"/>
      <c r="P51" s="44"/>
      <c r="Q51" s="391"/>
      <c r="R51" s="27"/>
    </row>
    <row r="52" spans="2:17" s="27" customFormat="1" ht="18.75" customHeight="1">
      <c r="B52" s="8"/>
      <c r="C52" s="9"/>
      <c r="D52" s="8"/>
      <c r="E52" s="8"/>
      <c r="F52" s="8"/>
      <c r="G52" s="8"/>
      <c r="H52" s="8"/>
      <c r="I52" s="8"/>
      <c r="J52" s="8"/>
      <c r="K52" s="8"/>
      <c r="L52" s="48"/>
      <c r="M52" s="48"/>
      <c r="N52" s="48"/>
      <c r="O52" s="43"/>
      <c r="P52" s="44"/>
      <c r="Q52" s="391"/>
    </row>
    <row r="53" spans="1:18" s="26" customFormat="1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6"/>
      <c r="R53" s="39"/>
    </row>
    <row r="54" spans="1:18" ht="18.75" customHeight="1">
      <c r="A54" s="49"/>
      <c r="B54" s="40"/>
      <c r="C54" s="49"/>
      <c r="D54" s="49"/>
      <c r="E54" s="49"/>
      <c r="F54" s="49"/>
      <c r="G54" s="49"/>
      <c r="H54" s="49"/>
      <c r="I54" s="49"/>
      <c r="J54" s="49"/>
      <c r="K54" s="49"/>
      <c r="M54" s="49"/>
      <c r="N54" s="49"/>
      <c r="O54" s="49"/>
      <c r="P54" s="50"/>
      <c r="Q54" s="51"/>
      <c r="R54" s="54"/>
    </row>
    <row r="55" spans="1:18" s="26" customFormat="1" ht="18.75" customHeight="1">
      <c r="A55" s="22"/>
      <c r="B55" s="8"/>
      <c r="C55" s="47"/>
      <c r="D55" s="8"/>
      <c r="E55" s="8"/>
      <c r="F55" s="8"/>
      <c r="G55" s="8"/>
      <c r="H55" s="8"/>
      <c r="I55" s="8"/>
      <c r="J55" s="8"/>
      <c r="K55" s="47"/>
      <c r="L55" s="22"/>
      <c r="M55" s="27"/>
      <c r="N55" s="27"/>
      <c r="O55" s="27"/>
      <c r="P55" s="52"/>
      <c r="Q55" s="390"/>
      <c r="R55" s="27"/>
    </row>
    <row r="56" spans="1:18" s="26" customFormat="1" ht="18.75" customHeight="1">
      <c r="A56" s="27"/>
      <c r="B56" s="8"/>
      <c r="C56" s="9"/>
      <c r="D56" s="8"/>
      <c r="E56" s="8"/>
      <c r="F56" s="8"/>
      <c r="G56" s="8"/>
      <c r="H56" s="8"/>
      <c r="I56" s="8"/>
      <c r="J56" s="8"/>
      <c r="K56" s="8"/>
      <c r="L56" s="27"/>
      <c r="M56" s="27"/>
      <c r="N56" s="27"/>
      <c r="O56" s="27"/>
      <c r="P56" s="52"/>
      <c r="Q56" s="391"/>
      <c r="R56" s="27"/>
    </row>
    <row r="57" spans="1:18" s="26" customFormat="1" ht="18.75" customHeight="1">
      <c r="A57" s="27"/>
      <c r="B57" s="8"/>
      <c r="C57" s="9"/>
      <c r="D57" s="8"/>
      <c r="E57" s="8"/>
      <c r="F57" s="8"/>
      <c r="G57" s="8"/>
      <c r="H57" s="8"/>
      <c r="I57" s="8"/>
      <c r="J57" s="8"/>
      <c r="K57" s="8"/>
      <c r="L57" s="48"/>
      <c r="M57" s="48"/>
      <c r="N57" s="48"/>
      <c r="O57" s="43"/>
      <c r="P57" s="44"/>
      <c r="Q57" s="391"/>
      <c r="R57" s="27"/>
    </row>
    <row r="58" spans="1:18" s="26" customFormat="1" ht="18.75" customHeight="1">
      <c r="A58" s="27"/>
      <c r="B58" s="8"/>
      <c r="C58" s="9"/>
      <c r="D58" s="8"/>
      <c r="E58" s="8"/>
      <c r="F58" s="8"/>
      <c r="G58" s="8"/>
      <c r="H58" s="8"/>
      <c r="I58" s="8"/>
      <c r="J58" s="8"/>
      <c r="K58" s="8"/>
      <c r="L58" s="27"/>
      <c r="M58" s="27"/>
      <c r="N58" s="27"/>
      <c r="O58" s="43"/>
      <c r="P58" s="44"/>
      <c r="Q58" s="391"/>
      <c r="R58" s="27"/>
    </row>
    <row r="59" spans="1:18" s="26" customFormat="1" ht="18.75" customHeight="1">
      <c r="A59" s="27"/>
      <c r="B59" s="8"/>
      <c r="C59" s="9"/>
      <c r="D59" s="8"/>
      <c r="E59" s="8"/>
      <c r="F59" s="8"/>
      <c r="G59" s="8"/>
      <c r="H59" s="8"/>
      <c r="I59" s="8"/>
      <c r="J59" s="8"/>
      <c r="K59" s="8"/>
      <c r="L59" s="27"/>
      <c r="M59" s="27"/>
      <c r="N59" s="27"/>
      <c r="O59" s="43"/>
      <c r="P59" s="44"/>
      <c r="Q59" s="95"/>
      <c r="R59" s="27"/>
    </row>
    <row r="60" spans="1:18" s="26" customFormat="1" ht="18.75" customHeight="1">
      <c r="A60" s="27"/>
      <c r="B60" s="4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36"/>
      <c r="R60" s="39"/>
    </row>
    <row r="61" spans="1:18" s="26" customFormat="1" ht="18.75" customHeight="1">
      <c r="A61" s="22"/>
      <c r="B61" s="8"/>
      <c r="C61" s="47"/>
      <c r="D61" s="8"/>
      <c r="E61" s="8"/>
      <c r="F61" s="8"/>
      <c r="G61" s="8"/>
      <c r="H61" s="8"/>
      <c r="I61" s="8"/>
      <c r="J61" s="8"/>
      <c r="K61" s="47"/>
      <c r="L61" s="22"/>
      <c r="M61" s="27"/>
      <c r="N61" s="27"/>
      <c r="O61" s="27"/>
      <c r="P61" s="44"/>
      <c r="Q61" s="390"/>
      <c r="R61" s="27"/>
    </row>
    <row r="62" spans="1:18" s="26" customFormat="1" ht="18.75" customHeight="1">
      <c r="A62" s="27"/>
      <c r="B62" s="8"/>
      <c r="C62" s="9"/>
      <c r="D62" s="8"/>
      <c r="E62" s="8"/>
      <c r="F62" s="8"/>
      <c r="G62" s="8"/>
      <c r="H62" s="8"/>
      <c r="I62" s="8"/>
      <c r="J62" s="8"/>
      <c r="K62" s="8"/>
      <c r="L62" s="27"/>
      <c r="M62" s="27"/>
      <c r="N62" s="27"/>
      <c r="O62" s="27"/>
      <c r="P62" s="44"/>
      <c r="Q62" s="391"/>
      <c r="R62" s="27"/>
    </row>
    <row r="63" spans="1:18" s="26" customFormat="1" ht="18.75" customHeight="1">
      <c r="A63" s="27"/>
      <c r="B63" s="8"/>
      <c r="C63" s="9"/>
      <c r="D63" s="8"/>
      <c r="E63" s="8"/>
      <c r="F63" s="8"/>
      <c r="G63" s="8"/>
      <c r="H63" s="8"/>
      <c r="I63" s="8"/>
      <c r="J63" s="8"/>
      <c r="K63" s="8"/>
      <c r="L63" s="48"/>
      <c r="M63" s="48"/>
      <c r="N63" s="48"/>
      <c r="O63" s="27"/>
      <c r="P63" s="44"/>
      <c r="Q63" s="391"/>
      <c r="R63" s="27"/>
    </row>
    <row r="64" spans="1:18" s="26" customFormat="1" ht="18.75" customHeight="1">
      <c r="A64" s="27"/>
      <c r="B64" s="8"/>
      <c r="C64" s="9"/>
      <c r="D64" s="8"/>
      <c r="E64" s="8"/>
      <c r="F64" s="8"/>
      <c r="G64" s="8"/>
      <c r="H64" s="8"/>
      <c r="I64" s="8"/>
      <c r="J64" s="8"/>
      <c r="K64" s="8"/>
      <c r="L64" s="27"/>
      <c r="M64" s="27"/>
      <c r="N64" s="27"/>
      <c r="O64" s="43"/>
      <c r="P64" s="44"/>
      <c r="Q64" s="391"/>
      <c r="R64" s="27"/>
    </row>
    <row r="65" spans="1:18" s="26" customFormat="1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36"/>
      <c r="R65" s="39"/>
    </row>
    <row r="66" spans="1:18" ht="18.75" customHeight="1">
      <c r="A66" s="49"/>
      <c r="B66" s="40"/>
      <c r="C66" s="49"/>
      <c r="D66" s="49"/>
      <c r="E66" s="49"/>
      <c r="F66" s="49"/>
      <c r="G66" s="49"/>
      <c r="H66" s="49"/>
      <c r="I66" s="49"/>
      <c r="J66" s="49"/>
      <c r="K66" s="49"/>
      <c r="M66" s="49"/>
      <c r="N66" s="49"/>
      <c r="O66" s="49"/>
      <c r="P66" s="49"/>
      <c r="Q66" s="51"/>
      <c r="R66" s="54"/>
    </row>
    <row r="67" spans="1:18" s="26" customFormat="1" ht="18.75" customHeight="1">
      <c r="A67" s="22"/>
      <c r="B67" s="6"/>
      <c r="C67" s="53"/>
      <c r="D67" s="6"/>
      <c r="E67" s="6"/>
      <c r="F67" s="6"/>
      <c r="G67" s="8"/>
      <c r="H67" s="6"/>
      <c r="I67" s="6"/>
      <c r="J67" s="6"/>
      <c r="K67" s="6"/>
      <c r="L67" s="22"/>
      <c r="M67" s="27"/>
      <c r="N67" s="27"/>
      <c r="O67" s="27"/>
      <c r="P67" s="44"/>
      <c r="Q67" s="390"/>
      <c r="R67" s="27"/>
    </row>
    <row r="68" spans="1:18" s="26" customFormat="1" ht="18.75" customHeight="1">
      <c r="A68" s="27"/>
      <c r="B68" s="6"/>
      <c r="C68" s="7"/>
      <c r="D68" s="6"/>
      <c r="E68" s="6"/>
      <c r="F68" s="6"/>
      <c r="G68" s="6"/>
      <c r="H68" s="6"/>
      <c r="I68" s="6"/>
      <c r="J68" s="6"/>
      <c r="K68" s="6"/>
      <c r="L68" s="27"/>
      <c r="M68" s="27"/>
      <c r="N68" s="27"/>
      <c r="O68" s="27"/>
      <c r="P68" s="44"/>
      <c r="Q68" s="391"/>
      <c r="R68" s="27"/>
    </row>
    <row r="69" spans="2:17" s="27" customFormat="1" ht="18.75" customHeight="1">
      <c r="B69" s="6"/>
      <c r="C69" s="7"/>
      <c r="D69" s="6"/>
      <c r="E69" s="6"/>
      <c r="F69" s="6"/>
      <c r="G69" s="6"/>
      <c r="H69" s="6"/>
      <c r="I69" s="6"/>
      <c r="J69" s="6"/>
      <c r="K69" s="6"/>
      <c r="L69" s="48"/>
      <c r="M69" s="48"/>
      <c r="N69" s="48"/>
      <c r="P69" s="44"/>
      <c r="Q69" s="391"/>
    </row>
    <row r="70" spans="1:18" s="26" customFormat="1" ht="18.75" customHeight="1">
      <c r="A70" s="27"/>
      <c r="B70" s="6"/>
      <c r="C70" s="7"/>
      <c r="D70" s="6"/>
      <c r="E70" s="6"/>
      <c r="F70" s="6"/>
      <c r="G70" s="6"/>
      <c r="H70" s="6"/>
      <c r="I70" s="6"/>
      <c r="J70" s="6"/>
      <c r="K70" s="6"/>
      <c r="L70" s="27"/>
      <c r="M70" s="27"/>
      <c r="N70" s="27"/>
      <c r="O70" s="43"/>
      <c r="P70" s="44"/>
      <c r="Q70" s="391"/>
      <c r="R70" s="27"/>
    </row>
    <row r="71" spans="1:18" ht="18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M71" s="49"/>
      <c r="N71" s="49"/>
      <c r="O71" s="49"/>
      <c r="P71" s="49"/>
      <c r="Q71" s="51"/>
      <c r="R71" s="54"/>
    </row>
    <row r="72" spans="1:18" ht="18.75" customHeight="1">
      <c r="A72" s="49"/>
      <c r="B72" s="40"/>
      <c r="C72" s="49"/>
      <c r="D72" s="49"/>
      <c r="E72" s="49"/>
      <c r="F72" s="49"/>
      <c r="G72" s="49"/>
      <c r="H72" s="49"/>
      <c r="I72" s="49"/>
      <c r="J72" s="49"/>
      <c r="K72" s="49"/>
      <c r="M72" s="49"/>
      <c r="N72" s="49"/>
      <c r="O72" s="49"/>
      <c r="P72" s="49"/>
      <c r="Q72" s="51"/>
      <c r="R72" s="54"/>
    </row>
    <row r="73" spans="1:18" s="26" customFormat="1" ht="18.75" customHeight="1">
      <c r="A73" s="22"/>
      <c r="B73" s="8"/>
      <c r="C73" s="47"/>
      <c r="D73" s="8"/>
      <c r="E73" s="8"/>
      <c r="F73" s="8"/>
      <c r="G73" s="8"/>
      <c r="H73" s="8"/>
      <c r="I73" s="8"/>
      <c r="J73" s="8"/>
      <c r="K73" s="8"/>
      <c r="L73" s="22"/>
      <c r="M73" s="27"/>
      <c r="N73" s="27"/>
      <c r="O73" s="27"/>
      <c r="P73" s="52"/>
      <c r="Q73" s="390"/>
      <c r="R73" s="27"/>
    </row>
    <row r="74" spans="1:18" s="26" customFormat="1" ht="18.75" customHeight="1">
      <c r="A74" s="27"/>
      <c r="B74" s="8"/>
      <c r="C74" s="9"/>
      <c r="D74" s="8"/>
      <c r="E74" s="8"/>
      <c r="F74" s="8"/>
      <c r="G74" s="8"/>
      <c r="H74" s="8"/>
      <c r="I74" s="8"/>
      <c r="J74" s="8"/>
      <c r="K74" s="8"/>
      <c r="L74" s="22"/>
      <c r="M74" s="27"/>
      <c r="N74" s="27"/>
      <c r="O74" s="27"/>
      <c r="P74" s="52"/>
      <c r="Q74" s="391"/>
      <c r="R74" s="27"/>
    </row>
    <row r="75" spans="1:18" s="26" customFormat="1" ht="18.75" customHeight="1">
      <c r="A75" s="27"/>
      <c r="B75" s="8"/>
      <c r="C75" s="9"/>
      <c r="D75" s="8"/>
      <c r="E75" s="8"/>
      <c r="F75" s="8"/>
      <c r="G75" s="8"/>
      <c r="H75" s="8"/>
      <c r="I75" s="8"/>
      <c r="J75" s="8"/>
      <c r="K75" s="8"/>
      <c r="L75" s="48"/>
      <c r="M75" s="48"/>
      <c r="N75" s="48"/>
      <c r="O75" s="43"/>
      <c r="P75" s="44"/>
      <c r="Q75" s="391"/>
      <c r="R75" s="27"/>
    </row>
    <row r="76" spans="1:18" ht="18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M76" s="49"/>
      <c r="N76" s="49"/>
      <c r="O76" s="49"/>
      <c r="P76" s="50"/>
      <c r="Q76" s="51"/>
      <c r="R76" s="54"/>
    </row>
    <row r="77" spans="1:18" ht="18.75" customHeight="1">
      <c r="A77" s="49"/>
      <c r="B77" s="40"/>
      <c r="C77" s="49"/>
      <c r="D77" s="49"/>
      <c r="E77" s="49"/>
      <c r="F77" s="49"/>
      <c r="G77" s="49"/>
      <c r="H77" s="49"/>
      <c r="I77" s="49"/>
      <c r="J77" s="49"/>
      <c r="K77" s="49"/>
      <c r="M77" s="49"/>
      <c r="N77" s="49"/>
      <c r="O77" s="49"/>
      <c r="P77" s="50"/>
      <c r="Q77" s="51"/>
      <c r="R77" s="54"/>
    </row>
    <row r="78" spans="1:18" s="26" customFormat="1" ht="18.75" customHeight="1">
      <c r="A78" s="22"/>
      <c r="B78" s="8"/>
      <c r="C78" s="47"/>
      <c r="D78" s="8"/>
      <c r="E78" s="8"/>
      <c r="F78" s="8"/>
      <c r="G78" s="8"/>
      <c r="H78" s="8"/>
      <c r="I78" s="8"/>
      <c r="J78" s="8"/>
      <c r="K78" s="47"/>
      <c r="L78" s="22"/>
      <c r="M78" s="27"/>
      <c r="N78" s="27"/>
      <c r="O78" s="27"/>
      <c r="P78" s="52"/>
      <c r="Q78" s="390"/>
      <c r="R78" s="27"/>
    </row>
    <row r="79" spans="1:18" s="26" customFormat="1" ht="18.75" customHeight="1">
      <c r="A79" s="27"/>
      <c r="B79" s="8"/>
      <c r="C79" s="9"/>
      <c r="D79" s="8"/>
      <c r="E79" s="8"/>
      <c r="F79" s="8"/>
      <c r="G79" s="8"/>
      <c r="H79" s="8"/>
      <c r="I79" s="8"/>
      <c r="J79" s="8"/>
      <c r="K79" s="8"/>
      <c r="L79" s="27"/>
      <c r="M79" s="27"/>
      <c r="N79" s="27"/>
      <c r="O79" s="27"/>
      <c r="P79" s="52"/>
      <c r="Q79" s="391"/>
      <c r="R79" s="27"/>
    </row>
    <row r="80" spans="1:18" s="26" customFormat="1" ht="18.75" customHeight="1">
      <c r="A80" s="27"/>
      <c r="B80" s="8"/>
      <c r="C80" s="9"/>
      <c r="D80" s="8"/>
      <c r="E80" s="8"/>
      <c r="F80" s="8"/>
      <c r="G80" s="8"/>
      <c r="H80" s="8"/>
      <c r="I80" s="8"/>
      <c r="J80" s="8"/>
      <c r="K80" s="8"/>
      <c r="L80" s="48"/>
      <c r="M80" s="48"/>
      <c r="N80" s="48"/>
      <c r="O80" s="27"/>
      <c r="P80" s="52"/>
      <c r="Q80" s="391"/>
      <c r="R80" s="27"/>
    </row>
    <row r="81" spans="1:18" ht="18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M81" s="49"/>
      <c r="N81" s="49"/>
      <c r="O81" s="49"/>
      <c r="P81" s="49"/>
      <c r="Q81" s="51"/>
      <c r="R81" s="54"/>
    </row>
    <row r="82" spans="1:18" s="26" customFormat="1" ht="18.75" customHeight="1">
      <c r="A82" s="27"/>
      <c r="B82" s="4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36"/>
      <c r="R82" s="39"/>
    </row>
    <row r="83" spans="1:18" ht="18.75" customHeight="1">
      <c r="A83" s="22"/>
      <c r="B83" s="8"/>
      <c r="C83" s="47"/>
      <c r="D83" s="8"/>
      <c r="E83" s="8"/>
      <c r="F83" s="8"/>
      <c r="G83" s="8"/>
      <c r="H83" s="8"/>
      <c r="I83" s="8"/>
      <c r="J83" s="8"/>
      <c r="K83" s="8"/>
      <c r="L83" s="22"/>
      <c r="M83" s="27"/>
      <c r="N83" s="27"/>
      <c r="O83" s="27"/>
      <c r="P83" s="44"/>
      <c r="Q83" s="390"/>
      <c r="R83" s="49"/>
    </row>
    <row r="84" spans="1:18" ht="18.75" customHeight="1">
      <c r="A84" s="27"/>
      <c r="B84" s="8"/>
      <c r="C84" s="9"/>
      <c r="D84" s="8"/>
      <c r="E84" s="8"/>
      <c r="F84" s="8"/>
      <c r="G84" s="8"/>
      <c r="H84" s="8"/>
      <c r="I84" s="8"/>
      <c r="J84" s="8"/>
      <c r="K84" s="8"/>
      <c r="L84" s="27"/>
      <c r="M84" s="27"/>
      <c r="N84" s="27"/>
      <c r="O84" s="27"/>
      <c r="P84" s="44"/>
      <c r="Q84" s="391"/>
      <c r="R84" s="49"/>
    </row>
    <row r="85" spans="1:18" ht="18.75" customHeight="1">
      <c r="A85" s="27"/>
      <c r="B85" s="8"/>
      <c r="C85" s="9"/>
      <c r="D85" s="8"/>
      <c r="E85" s="8"/>
      <c r="F85" s="8"/>
      <c r="G85" s="8"/>
      <c r="H85" s="8"/>
      <c r="I85" s="8"/>
      <c r="J85" s="8"/>
      <c r="K85" s="8"/>
      <c r="L85" s="48"/>
      <c r="M85" s="48"/>
      <c r="N85" s="48"/>
      <c r="O85" s="43"/>
      <c r="P85" s="44"/>
      <c r="Q85" s="391"/>
      <c r="R85" s="49"/>
    </row>
    <row r="86" spans="1:18" ht="18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M86" s="49"/>
      <c r="N86" s="49"/>
      <c r="O86" s="49"/>
      <c r="P86" s="49"/>
      <c r="Q86" s="51"/>
      <c r="R86" s="54"/>
    </row>
    <row r="87" spans="1:18" ht="18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M87" s="49"/>
      <c r="N87" s="49"/>
      <c r="O87" s="49"/>
      <c r="P87" s="49"/>
      <c r="Q87" s="51"/>
      <c r="R87" s="54"/>
    </row>
    <row r="88" spans="1:18" ht="18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M88" s="49"/>
      <c r="N88" s="49"/>
      <c r="O88" s="49"/>
      <c r="P88" s="49"/>
      <c r="Q88" s="51"/>
      <c r="R88" s="54"/>
    </row>
    <row r="89" spans="1:18" ht="18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M89" s="49"/>
      <c r="N89" s="49"/>
      <c r="O89" s="49"/>
      <c r="P89" s="49"/>
      <c r="Q89" s="51"/>
      <c r="R89" s="54"/>
    </row>
    <row r="90" spans="1:18" ht="18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M90" s="49"/>
      <c r="N90" s="49"/>
      <c r="O90" s="49"/>
      <c r="P90" s="49"/>
      <c r="Q90" s="51"/>
      <c r="R90" s="54"/>
    </row>
    <row r="91" spans="1:18" ht="18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M91" s="49"/>
      <c r="N91" s="49"/>
      <c r="O91" s="49"/>
      <c r="P91" s="49"/>
      <c r="Q91" s="51"/>
      <c r="R91" s="54"/>
    </row>
    <row r="92" spans="1:18" ht="18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M92" s="49"/>
      <c r="N92" s="49"/>
      <c r="O92" s="49"/>
      <c r="P92" s="49"/>
      <c r="Q92" s="51"/>
      <c r="R92" s="54"/>
    </row>
    <row r="93" spans="1:18" ht="18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M93" s="49"/>
      <c r="N93" s="49"/>
      <c r="O93" s="49"/>
      <c r="P93" s="49"/>
      <c r="Q93" s="51"/>
      <c r="R93" s="54"/>
    </row>
    <row r="94" spans="1:18" ht="18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M94" s="49"/>
      <c r="N94" s="49"/>
      <c r="O94" s="49"/>
      <c r="P94" s="49"/>
      <c r="Q94" s="51"/>
      <c r="R94" s="54"/>
    </row>
    <row r="95" spans="1:18" ht="18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M95" s="49"/>
      <c r="N95" s="49"/>
      <c r="O95" s="49"/>
      <c r="P95" s="49"/>
      <c r="Q95" s="51"/>
      <c r="R95" s="54"/>
    </row>
    <row r="96" spans="1:18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M96" s="49"/>
      <c r="N96" s="49"/>
      <c r="O96" s="49"/>
      <c r="P96" s="49"/>
      <c r="Q96" s="51"/>
      <c r="R96" s="54"/>
    </row>
    <row r="97" spans="1:18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M97" s="49"/>
      <c r="N97" s="49"/>
      <c r="O97" s="49"/>
      <c r="P97" s="49"/>
      <c r="Q97" s="51"/>
      <c r="R97" s="54"/>
    </row>
    <row r="98" spans="1:18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M98" s="49"/>
      <c r="N98" s="49"/>
      <c r="O98" s="49"/>
      <c r="P98" s="49"/>
      <c r="Q98" s="51"/>
      <c r="R98" s="54"/>
    </row>
    <row r="99" spans="1:18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M99" s="49"/>
      <c r="N99" s="49"/>
      <c r="O99" s="49"/>
      <c r="P99" s="49"/>
      <c r="Q99" s="51"/>
      <c r="R99" s="54"/>
    </row>
    <row r="100" spans="1:18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M100" s="49"/>
      <c r="N100" s="49"/>
      <c r="O100" s="49"/>
      <c r="P100" s="49"/>
      <c r="Q100" s="51"/>
      <c r="R100" s="54"/>
    </row>
    <row r="101" spans="1:18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M101" s="49"/>
      <c r="N101" s="49"/>
      <c r="O101" s="49"/>
      <c r="P101" s="49"/>
      <c r="Q101" s="51"/>
      <c r="R101" s="54"/>
    </row>
    <row r="102" spans="1:18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M102" s="49"/>
      <c r="N102" s="49"/>
      <c r="O102" s="49"/>
      <c r="P102" s="49"/>
      <c r="Q102" s="51"/>
      <c r="R102" s="54"/>
    </row>
    <row r="103" spans="1:18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M103" s="49"/>
      <c r="N103" s="49"/>
      <c r="O103" s="49"/>
      <c r="P103" s="49"/>
      <c r="Q103" s="51"/>
      <c r="R103" s="54"/>
    </row>
    <row r="104" spans="1:18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M104" s="49"/>
      <c r="N104" s="49"/>
      <c r="O104" s="49"/>
      <c r="P104" s="49"/>
      <c r="Q104" s="51"/>
      <c r="R104" s="54"/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M105" s="49"/>
      <c r="N105" s="49"/>
      <c r="O105" s="49"/>
      <c r="P105" s="49"/>
      <c r="Q105" s="51"/>
      <c r="R105" s="54"/>
    </row>
    <row r="106" spans="1:18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M106" s="49"/>
      <c r="N106" s="49"/>
      <c r="O106" s="49"/>
      <c r="P106" s="49"/>
      <c r="Q106" s="51"/>
      <c r="R106" s="54"/>
    </row>
    <row r="107" spans="1:18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M107" s="49"/>
      <c r="N107" s="49"/>
      <c r="O107" s="49"/>
      <c r="P107" s="49"/>
      <c r="Q107" s="51"/>
      <c r="R107" s="54"/>
    </row>
    <row r="108" spans="1:18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M108" s="49"/>
      <c r="N108" s="49"/>
      <c r="O108" s="49"/>
      <c r="P108" s="49"/>
      <c r="Q108" s="51"/>
      <c r="R108" s="54"/>
    </row>
    <row r="109" spans="1:18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M109" s="49"/>
      <c r="N109" s="49"/>
      <c r="O109" s="49"/>
      <c r="P109" s="49"/>
      <c r="Q109" s="51"/>
      <c r="R109" s="54"/>
    </row>
    <row r="110" spans="1:18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M110" s="49"/>
      <c r="N110" s="49"/>
      <c r="O110" s="49"/>
      <c r="P110" s="49"/>
      <c r="Q110" s="51"/>
      <c r="R110" s="54"/>
    </row>
    <row r="111" spans="1:18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M111" s="49"/>
      <c r="N111" s="49"/>
      <c r="O111" s="49"/>
      <c r="P111" s="49"/>
      <c r="Q111" s="51"/>
      <c r="R111" s="54"/>
    </row>
    <row r="112" spans="1:18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M112" s="49"/>
      <c r="N112" s="49"/>
      <c r="O112" s="49"/>
      <c r="P112" s="49"/>
      <c r="Q112" s="51"/>
      <c r="R112" s="54"/>
    </row>
    <row r="113" spans="1:18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M113" s="49"/>
      <c r="N113" s="49"/>
      <c r="O113" s="49"/>
      <c r="P113" s="49"/>
      <c r="Q113" s="51"/>
      <c r="R113" s="54"/>
    </row>
    <row r="114" spans="1:18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M114" s="49"/>
      <c r="N114" s="49"/>
      <c r="O114" s="49"/>
      <c r="P114" s="49"/>
      <c r="Q114" s="51"/>
      <c r="R114" s="54"/>
    </row>
    <row r="115" spans="1:18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M115" s="49"/>
      <c r="N115" s="49"/>
      <c r="O115" s="49"/>
      <c r="P115" s="49"/>
      <c r="Q115" s="51"/>
      <c r="R115" s="54"/>
    </row>
    <row r="116" spans="1:18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M116" s="49"/>
      <c r="N116" s="49"/>
      <c r="O116" s="49"/>
      <c r="P116" s="49"/>
      <c r="Q116" s="51"/>
      <c r="R116" s="54"/>
    </row>
    <row r="117" spans="1:18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M117" s="49"/>
      <c r="N117" s="49"/>
      <c r="O117" s="49"/>
      <c r="P117" s="49"/>
      <c r="Q117" s="51"/>
      <c r="R117" s="54"/>
    </row>
    <row r="118" spans="1:18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M118" s="49"/>
      <c r="N118" s="49"/>
      <c r="O118" s="49"/>
      <c r="P118" s="49"/>
      <c r="Q118" s="51"/>
      <c r="R118" s="54"/>
    </row>
    <row r="119" spans="1:18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M119" s="49"/>
      <c r="N119" s="49"/>
      <c r="O119" s="49"/>
      <c r="P119" s="49"/>
      <c r="Q119" s="51"/>
      <c r="R119" s="54"/>
    </row>
    <row r="120" spans="1:18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M120" s="49"/>
      <c r="N120" s="49"/>
      <c r="O120" s="49"/>
      <c r="P120" s="49"/>
      <c r="Q120" s="51"/>
      <c r="R120" s="54"/>
    </row>
    <row r="121" spans="1:18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M121" s="49"/>
      <c r="N121" s="49"/>
      <c r="O121" s="49"/>
      <c r="P121" s="49"/>
      <c r="Q121" s="51"/>
      <c r="R121" s="54"/>
    </row>
    <row r="122" spans="1:18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M122" s="49"/>
      <c r="N122" s="49"/>
      <c r="O122" s="49"/>
      <c r="P122" s="49"/>
      <c r="Q122" s="51"/>
      <c r="R122" s="54"/>
    </row>
    <row r="123" spans="1:18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M123" s="49"/>
      <c r="N123" s="49"/>
      <c r="O123" s="49"/>
      <c r="P123" s="49"/>
      <c r="Q123" s="51"/>
      <c r="R123" s="54"/>
    </row>
    <row r="124" spans="1:18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M124" s="49"/>
      <c r="N124" s="49"/>
      <c r="O124" s="49"/>
      <c r="P124" s="49"/>
      <c r="Q124" s="51"/>
      <c r="R124" s="54"/>
    </row>
    <row r="125" spans="1:18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M125" s="49"/>
      <c r="N125" s="49"/>
      <c r="O125" s="49"/>
      <c r="P125" s="49"/>
      <c r="Q125" s="51"/>
      <c r="R125" s="54"/>
    </row>
    <row r="126" spans="1:18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M126" s="49"/>
      <c r="N126" s="49"/>
      <c r="O126" s="49"/>
      <c r="P126" s="49"/>
      <c r="Q126" s="51"/>
      <c r="R126" s="54"/>
    </row>
    <row r="127" spans="1:18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M127" s="49"/>
      <c r="N127" s="49"/>
      <c r="O127" s="49"/>
      <c r="P127" s="49"/>
      <c r="Q127" s="51"/>
      <c r="R127" s="54"/>
    </row>
    <row r="128" spans="1:18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M128" s="49"/>
      <c r="N128" s="49"/>
      <c r="O128" s="49"/>
      <c r="P128" s="49"/>
      <c r="Q128" s="51"/>
      <c r="R128" s="54"/>
    </row>
    <row r="129" spans="1:18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M129" s="49"/>
      <c r="N129" s="49"/>
      <c r="O129" s="49"/>
      <c r="P129" s="49"/>
      <c r="Q129" s="51"/>
      <c r="R129" s="54"/>
    </row>
    <row r="130" spans="1:18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M130" s="49"/>
      <c r="N130" s="49"/>
      <c r="O130" s="49"/>
      <c r="P130" s="49"/>
      <c r="Q130" s="51"/>
      <c r="R130" s="54"/>
    </row>
    <row r="131" spans="1:18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M131" s="49"/>
      <c r="N131" s="49"/>
      <c r="O131" s="49"/>
      <c r="P131" s="49"/>
      <c r="Q131" s="51"/>
      <c r="R131" s="54"/>
    </row>
    <row r="132" spans="1:18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M132" s="49"/>
      <c r="N132" s="49"/>
      <c r="O132" s="49"/>
      <c r="P132" s="49"/>
      <c r="Q132" s="51"/>
      <c r="R132" s="54"/>
    </row>
    <row r="133" spans="1:18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M133" s="49"/>
      <c r="N133" s="49"/>
      <c r="O133" s="49"/>
      <c r="P133" s="49"/>
      <c r="Q133" s="51"/>
      <c r="R133" s="54"/>
    </row>
    <row r="134" spans="1:18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M134" s="49"/>
      <c r="N134" s="49"/>
      <c r="O134" s="49"/>
      <c r="P134" s="49"/>
      <c r="Q134" s="51"/>
      <c r="R134" s="54"/>
    </row>
    <row r="135" spans="1:18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M135" s="49"/>
      <c r="N135" s="49"/>
      <c r="O135" s="49"/>
      <c r="P135" s="49"/>
      <c r="Q135" s="51"/>
      <c r="R135" s="54"/>
    </row>
    <row r="136" spans="1:18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M136" s="49"/>
      <c r="N136" s="49"/>
      <c r="O136" s="49"/>
      <c r="P136" s="49"/>
      <c r="Q136" s="51"/>
      <c r="R136" s="54"/>
    </row>
    <row r="137" spans="1:18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M137" s="49"/>
      <c r="N137" s="49"/>
      <c r="O137" s="49"/>
      <c r="P137" s="49"/>
      <c r="Q137" s="51"/>
      <c r="R137" s="54"/>
    </row>
    <row r="138" spans="1:18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M138" s="49"/>
      <c r="N138" s="49"/>
      <c r="O138" s="49"/>
      <c r="P138" s="49"/>
      <c r="Q138" s="51"/>
      <c r="R138" s="54"/>
    </row>
    <row r="139" spans="1:18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M139" s="49"/>
      <c r="N139" s="49"/>
      <c r="O139" s="49"/>
      <c r="P139" s="49"/>
      <c r="Q139" s="51"/>
      <c r="R139" s="54"/>
    </row>
    <row r="140" spans="1:18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M140" s="49"/>
      <c r="N140" s="49"/>
      <c r="O140" s="49"/>
      <c r="P140" s="49"/>
      <c r="Q140" s="51"/>
      <c r="R140" s="54"/>
    </row>
    <row r="141" spans="1:18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M141" s="49"/>
      <c r="N141" s="49"/>
      <c r="O141" s="49"/>
      <c r="P141" s="49"/>
      <c r="Q141" s="51"/>
      <c r="R141" s="54"/>
    </row>
    <row r="142" spans="1:18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M142" s="49"/>
      <c r="N142" s="49"/>
      <c r="O142" s="49"/>
      <c r="P142" s="49"/>
      <c r="Q142" s="51"/>
      <c r="R142" s="54"/>
    </row>
    <row r="143" spans="1:18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M143" s="49"/>
      <c r="N143" s="49"/>
      <c r="O143" s="49"/>
      <c r="P143" s="49"/>
      <c r="Q143" s="51"/>
      <c r="R143" s="54"/>
    </row>
    <row r="144" spans="1:18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M144" s="49"/>
      <c r="N144" s="49"/>
      <c r="O144" s="49"/>
      <c r="P144" s="49"/>
      <c r="Q144" s="51"/>
      <c r="R144" s="54"/>
    </row>
    <row r="145" spans="1:18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M145" s="49"/>
      <c r="N145" s="49"/>
      <c r="O145" s="49"/>
      <c r="P145" s="49"/>
      <c r="Q145" s="51"/>
      <c r="R145" s="54"/>
    </row>
    <row r="146" spans="1:18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M146" s="49"/>
      <c r="N146" s="49"/>
      <c r="O146" s="49"/>
      <c r="P146" s="49"/>
      <c r="Q146" s="51"/>
      <c r="R146" s="54"/>
    </row>
    <row r="147" spans="1:18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M147" s="49"/>
      <c r="N147" s="49"/>
      <c r="O147" s="49"/>
      <c r="P147" s="49"/>
      <c r="Q147" s="51"/>
      <c r="R147" s="54"/>
    </row>
    <row r="148" spans="1:18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M148" s="49"/>
      <c r="N148" s="49"/>
      <c r="O148" s="49"/>
      <c r="P148" s="49"/>
      <c r="Q148" s="51"/>
      <c r="R148" s="54"/>
    </row>
    <row r="149" spans="1:18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M149" s="49"/>
      <c r="N149" s="49"/>
      <c r="O149" s="49"/>
      <c r="P149" s="49"/>
      <c r="Q149" s="51"/>
      <c r="R149" s="54"/>
    </row>
    <row r="150" spans="1:18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M150" s="49"/>
      <c r="N150" s="49"/>
      <c r="O150" s="49"/>
      <c r="P150" s="49"/>
      <c r="Q150" s="51"/>
      <c r="R150" s="54"/>
    </row>
    <row r="151" spans="1:18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M151" s="49"/>
      <c r="N151" s="49"/>
      <c r="O151" s="49"/>
      <c r="P151" s="49"/>
      <c r="Q151" s="51"/>
      <c r="R151" s="54"/>
    </row>
    <row r="152" spans="1:18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M152" s="49"/>
      <c r="N152" s="49"/>
      <c r="O152" s="49"/>
      <c r="P152" s="49"/>
      <c r="Q152" s="51"/>
      <c r="R152" s="54"/>
    </row>
    <row r="153" spans="1:18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M153" s="49"/>
      <c r="N153" s="49"/>
      <c r="O153" s="49"/>
      <c r="P153" s="49"/>
      <c r="Q153" s="51"/>
      <c r="R153" s="54"/>
    </row>
    <row r="154" spans="1:18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M154" s="49"/>
      <c r="N154" s="49"/>
      <c r="O154" s="49"/>
      <c r="P154" s="49"/>
      <c r="Q154" s="51"/>
      <c r="R154" s="54"/>
    </row>
    <row r="155" spans="1:18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M155" s="49"/>
      <c r="N155" s="49"/>
      <c r="O155" s="49"/>
      <c r="P155" s="49"/>
      <c r="Q155" s="51"/>
      <c r="R155" s="54"/>
    </row>
    <row r="156" spans="1:18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M156" s="49"/>
      <c r="N156" s="49"/>
      <c r="O156" s="49"/>
      <c r="P156" s="49"/>
      <c r="Q156" s="51"/>
      <c r="R156" s="54"/>
    </row>
  </sheetData>
  <mergeCells count="22">
    <mergeCell ref="Q83:Q85"/>
    <mergeCell ref="Q61:Q64"/>
    <mergeCell ref="Q67:Q70"/>
    <mergeCell ref="Q73:Q75"/>
    <mergeCell ref="Q78:Q80"/>
    <mergeCell ref="R7:R10"/>
    <mergeCell ref="R28:R32"/>
    <mergeCell ref="Q50:Q52"/>
    <mergeCell ref="Q55:Q58"/>
    <mergeCell ref="B5:K5"/>
    <mergeCell ref="E6:K6"/>
    <mergeCell ref="L6:L10"/>
    <mergeCell ref="M6:Q6"/>
    <mergeCell ref="M7:M10"/>
    <mergeCell ref="N7:N10"/>
    <mergeCell ref="O7:O10"/>
    <mergeCell ref="P7:P10"/>
    <mergeCell ref="Q7:Q10"/>
    <mergeCell ref="B3:K3"/>
    <mergeCell ref="E4:K4"/>
    <mergeCell ref="B1:L1"/>
    <mergeCell ref="B2:K2"/>
  </mergeCells>
  <printOptions/>
  <pageMargins left="0.75" right="0.75" top="0.63" bottom="0.53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Lazas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Kadolis</dc:creator>
  <cp:keywords/>
  <dc:description/>
  <cp:lastModifiedBy>XP</cp:lastModifiedBy>
  <cp:lastPrinted>2011-04-16T14:02:55Z</cp:lastPrinted>
  <dcterms:created xsi:type="dcterms:W3CDTF">2010-05-28T09:35:28Z</dcterms:created>
  <dcterms:modified xsi:type="dcterms:W3CDTF">2011-04-27T08:48:10Z</dcterms:modified>
  <cp:category/>
  <cp:version/>
  <cp:contentType/>
  <cp:contentStatus/>
</cp:coreProperties>
</file>